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fessor\Documents\Orçamento do Campus-2016\Orçamento CPRF-2016\"/>
    </mc:Choice>
  </mc:AlternateContent>
  <bookViews>
    <workbookView xWindow="0" yWindow="0" windowWidth="16380" windowHeight="8190"/>
  </bookViews>
  <sheets>
    <sheet name="MONETARIO" sheetId="1" r:id="rId1"/>
  </sheets>
  <definedNames>
    <definedName name="_xlnm.Print_Area" localSheetId="0">MONETARIO!$A$1:$Q$86</definedName>
  </definedNames>
  <calcPr calcId="152511" iterateDelta="1E-4"/>
</workbook>
</file>

<file path=xl/calcChain.xml><?xml version="1.0" encoding="utf-8"?>
<calcChain xmlns="http://schemas.openxmlformats.org/spreadsheetml/2006/main">
  <c r="B52" i="1" l="1"/>
  <c r="D52" i="1"/>
  <c r="D69" i="1"/>
  <c r="C69" i="1"/>
  <c r="C52" i="1"/>
  <c r="E52" i="1"/>
  <c r="C37" i="1"/>
  <c r="D37" i="1" s="1"/>
  <c r="C30" i="1"/>
  <c r="D30" i="1" s="1"/>
  <c r="C28" i="1"/>
  <c r="D28" i="1" s="1"/>
  <c r="C27" i="1"/>
  <c r="C21" i="1"/>
  <c r="C22" i="1"/>
  <c r="C23" i="1"/>
  <c r="C24" i="1"/>
  <c r="C25" i="1"/>
  <c r="C20" i="1"/>
  <c r="D20" i="1" s="1"/>
  <c r="G9" i="1"/>
  <c r="B9" i="1"/>
  <c r="C43" i="1" l="1"/>
  <c r="D43" i="1" s="1"/>
  <c r="C44" i="1"/>
  <c r="D44" i="1" s="1"/>
  <c r="C45" i="1"/>
  <c r="D45" i="1" s="1"/>
  <c r="C46" i="1"/>
  <c r="D46" i="1" s="1"/>
  <c r="C47" i="1"/>
  <c r="D47" i="1" s="1"/>
  <c r="C48" i="1"/>
  <c r="D48" i="1" s="1"/>
  <c r="C49" i="1"/>
  <c r="D49" i="1" s="1"/>
  <c r="C50" i="1"/>
  <c r="D50" i="1" s="1"/>
  <c r="C51" i="1"/>
  <c r="C42" i="1"/>
  <c r="D42" i="1" s="1"/>
  <c r="B33" i="1"/>
  <c r="B26" i="1"/>
  <c r="D51" i="1" l="1"/>
  <c r="C57" i="1"/>
  <c r="C58" i="1"/>
  <c r="C59" i="1"/>
  <c r="D59" i="1" s="1"/>
  <c r="C60" i="1"/>
  <c r="D60" i="1" s="1"/>
  <c r="C61" i="1"/>
  <c r="C62" i="1"/>
  <c r="C63" i="1"/>
  <c r="D63" i="1" s="1"/>
  <c r="C64" i="1"/>
  <c r="D64" i="1" s="1"/>
  <c r="C65" i="1"/>
  <c r="D65" i="1" s="1"/>
  <c r="C66" i="1"/>
  <c r="D66" i="1" s="1"/>
  <c r="C67" i="1"/>
  <c r="D67" i="1" s="1"/>
  <c r="C68" i="1"/>
  <c r="D57" i="1"/>
  <c r="D58" i="1"/>
  <c r="D61" i="1"/>
  <c r="D62" i="1"/>
  <c r="C35" i="1"/>
  <c r="D35" i="1" s="1"/>
  <c r="C36" i="1"/>
  <c r="D36" i="1" s="1"/>
  <c r="C38" i="1"/>
  <c r="D38" i="1" s="1"/>
  <c r="C39" i="1"/>
  <c r="D39" i="1" s="1"/>
  <c r="C40" i="1"/>
  <c r="D40" i="1" s="1"/>
  <c r="C34" i="1"/>
  <c r="D34" i="1" s="1"/>
  <c r="C29" i="1"/>
  <c r="D29" i="1" s="1"/>
  <c r="C31" i="1"/>
  <c r="D31" i="1" s="1"/>
  <c r="C32" i="1"/>
  <c r="D32" i="1" s="1"/>
  <c r="D27" i="1"/>
  <c r="C14" i="1"/>
  <c r="C16" i="1"/>
  <c r="D16" i="1" s="1"/>
  <c r="C18" i="1"/>
  <c r="D18" i="1" s="1"/>
  <c r="C19" i="1"/>
  <c r="D19" i="1" s="1"/>
  <c r="D25" i="1"/>
  <c r="C13" i="1"/>
  <c r="B12" i="1"/>
  <c r="D68" i="1" l="1"/>
  <c r="D13" i="1"/>
  <c r="D14" i="1"/>
  <c r="F69" i="1" l="1"/>
  <c r="G69" i="1"/>
  <c r="H69" i="1"/>
  <c r="I69" i="1"/>
  <c r="J69" i="1"/>
  <c r="K69" i="1"/>
  <c r="L69" i="1"/>
  <c r="M69" i="1"/>
  <c r="N69" i="1"/>
  <c r="O69" i="1"/>
  <c r="P69" i="1"/>
  <c r="Q69" i="1"/>
  <c r="E69" i="1"/>
  <c r="B69" i="1"/>
  <c r="Q52" i="1"/>
  <c r="F52" i="1"/>
  <c r="G52" i="1"/>
  <c r="H52" i="1"/>
  <c r="I52" i="1"/>
  <c r="J52" i="1"/>
  <c r="K52" i="1"/>
  <c r="L52" i="1"/>
  <c r="M52" i="1"/>
  <c r="N52" i="1"/>
  <c r="O52" i="1"/>
</calcChain>
</file>

<file path=xl/sharedStrings.xml><?xml version="1.0" encoding="utf-8"?>
<sst xmlns="http://schemas.openxmlformats.org/spreadsheetml/2006/main" count="68" uniqueCount="61">
  <si>
    <t>Energia Elétrica</t>
  </si>
  <si>
    <t>Combustível</t>
  </si>
  <si>
    <t>Telefonia Fixa</t>
  </si>
  <si>
    <t>Correios</t>
  </si>
  <si>
    <t>Imprensa Nacional</t>
  </si>
  <si>
    <t>Terceirizadas</t>
  </si>
  <si>
    <t>Apoio Administrativo</t>
  </si>
  <si>
    <t>Motorista</t>
  </si>
  <si>
    <t>Diárias e passagens</t>
  </si>
  <si>
    <t>Recarga de extintor</t>
  </si>
  <si>
    <t>Material de expediente</t>
  </si>
  <si>
    <t>Material hospitalar</t>
  </si>
  <si>
    <t>Materiais de laboratório Multi</t>
  </si>
  <si>
    <t>TOTAL</t>
  </si>
  <si>
    <t>SALDO ATUAL</t>
  </si>
  <si>
    <t>REALIZADO</t>
  </si>
  <si>
    <t>CONTROLE ORÇAMENTÁRIO DE CUSTEIO E CAPITAL</t>
  </si>
  <si>
    <t>CUSTEIO</t>
  </si>
  <si>
    <t>DESPESAS  CORRENTES</t>
  </si>
  <si>
    <t>CAPITAL</t>
  </si>
  <si>
    <t>Reestrut. do setor multiprosfiss.</t>
  </si>
  <si>
    <t>Livros</t>
  </si>
  <si>
    <t>Câmeras</t>
  </si>
  <si>
    <t>Peças de informáticas</t>
  </si>
  <si>
    <t>Manutenção de Ar</t>
  </si>
  <si>
    <t>Manutenção Rede Elétrica</t>
  </si>
  <si>
    <t>Laboratório de RP</t>
  </si>
  <si>
    <t>Informática (ESCANER)</t>
  </si>
  <si>
    <t>Mesas para refeitório</t>
  </si>
  <si>
    <t>Manutenções/serv./Compras</t>
  </si>
  <si>
    <t>TOTAL CAPITAL</t>
  </si>
  <si>
    <t>Manutenção Elétrica</t>
  </si>
  <si>
    <t>Manutenção Ar</t>
  </si>
  <si>
    <t>Peças de informática</t>
  </si>
  <si>
    <t>Manutenção de Veículos</t>
  </si>
  <si>
    <t>PLOA</t>
  </si>
  <si>
    <t>VAL.R$</t>
  </si>
  <si>
    <t>PDA-2016</t>
  </si>
  <si>
    <t>CONTIGENCIAMENTO</t>
  </si>
  <si>
    <t>Conlusão da Piscina</t>
  </si>
  <si>
    <t>CUSTEIO-PDA</t>
  </si>
  <si>
    <t>Despesas Correntes</t>
  </si>
  <si>
    <t>Telefone Móvel/ Moden (VIVO)</t>
  </si>
  <si>
    <t>Telefone Móvel (OI)</t>
  </si>
  <si>
    <t>Detran</t>
  </si>
  <si>
    <t>Capacitação Inove</t>
  </si>
  <si>
    <t>Capacitação Forum</t>
  </si>
  <si>
    <t>PGFN-Multa</t>
  </si>
  <si>
    <t>Agua e esgoto</t>
  </si>
  <si>
    <t>Limpeza e conservação (contrato 5)</t>
  </si>
  <si>
    <t>Limpeza e conservação (contrato 4)</t>
  </si>
  <si>
    <t>Vigilância Forte VIP</t>
  </si>
  <si>
    <t>Vigilância Tawrus</t>
  </si>
  <si>
    <t>Utensilios/kit alimentação-cantina</t>
  </si>
  <si>
    <t>Tonner's</t>
  </si>
  <si>
    <t>Garrafões -Água</t>
  </si>
  <si>
    <t>Açucar</t>
  </si>
  <si>
    <t>Restituição ART-Fiscalização de obras</t>
  </si>
  <si>
    <t>TOTAL DO CUSTEIO</t>
  </si>
  <si>
    <t xml:space="preserve">Banco de preço </t>
  </si>
  <si>
    <t>Nobreak's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</si>
</sst>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&quot;R$ &quot;* #,##0.00_-;&quot;-R$ &quot;* #,##0.00_-;_-&quot;R$ &quot;* \-??_-;_-@_-"/>
  </numFmts>
  <fonts count="19" x14ac:knownFonts="1">
    <font>
      <sz val="11"/>
      <color indexed="8"/>
      <name val="Calibri"/>
      <family val="2"/>
      <charset val="1"/>
    </font>
    <font>
      <sz val="10"/>
      <name val="Arial"/>
    </font>
    <font>
      <b/>
      <sz val="14"/>
      <color indexed="8"/>
      <name val="Calibri"/>
      <family val="2"/>
      <charset val="1"/>
    </font>
    <font>
      <b/>
      <sz val="12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sz val="14"/>
      <color indexed="8"/>
      <name val="Calibri"/>
      <family val="2"/>
      <charset val="1"/>
    </font>
    <font>
      <b/>
      <sz val="36"/>
      <color indexed="8"/>
      <name val="Calibri"/>
      <family val="2"/>
    </font>
    <font>
      <sz val="14"/>
      <color rgb="FF000000"/>
      <name val="Calibri"/>
      <family val="2"/>
      <charset val="1"/>
    </font>
    <font>
      <b/>
      <sz val="14"/>
      <color indexed="8"/>
      <name val="Calibri"/>
      <family val="2"/>
    </font>
    <font>
      <b/>
      <sz val="20"/>
      <color indexed="8"/>
      <name val="Calibri"/>
      <family val="2"/>
    </font>
    <font>
      <b/>
      <sz val="34"/>
      <color indexed="8"/>
      <name val="Calibri"/>
      <family val="2"/>
    </font>
    <font>
      <sz val="14"/>
      <color theme="1"/>
      <name val="Calibri"/>
      <family val="2"/>
      <charset val="1"/>
    </font>
    <font>
      <sz val="14"/>
      <color indexed="8"/>
      <name val="Calibri"/>
      <family val="2"/>
    </font>
    <font>
      <b/>
      <sz val="16"/>
      <color indexed="8"/>
      <name val="Calibri"/>
      <family val="2"/>
    </font>
    <font>
      <b/>
      <sz val="24"/>
      <color indexed="8"/>
      <name val="Calibri"/>
      <family val="2"/>
    </font>
    <font>
      <b/>
      <sz val="18"/>
      <color indexed="8"/>
      <name val="Calibri"/>
      <family val="2"/>
    </font>
    <font>
      <b/>
      <sz val="22"/>
      <color indexed="8"/>
      <name val="Calibri"/>
      <family val="2"/>
    </font>
    <font>
      <b/>
      <sz val="16"/>
      <color indexed="8"/>
      <name val="Calibri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7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4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9" tint="0.79998168889431442"/>
        <bgColor indexed="31"/>
      </patternFill>
    </fill>
    <fill>
      <patternFill patternType="solid">
        <fgColor theme="9" tint="0.79998168889431442"/>
        <bgColor indexed="49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3" tint="0.79998168889431442"/>
        <bgColor indexed="31"/>
      </patternFill>
    </fill>
    <fill>
      <patternFill patternType="solid">
        <fgColor theme="3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double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164" fontId="4" fillId="0" borderId="0" applyBorder="0" applyProtection="0"/>
    <xf numFmtId="0" fontId="5" fillId="0" borderId="0"/>
    <xf numFmtId="43" fontId="1" fillId="0" borderId="0" applyFill="0" applyBorder="0" applyAlignment="0" applyProtection="0"/>
  </cellStyleXfs>
  <cellXfs count="98">
    <xf numFmtId="0" fontId="0" fillId="0" borderId="0" xfId="0"/>
    <xf numFmtId="4" fontId="6" fillId="0" borderId="1" xfId="3" applyNumberFormat="1" applyFont="1" applyBorder="1" applyAlignment="1" applyProtection="1"/>
    <xf numFmtId="4" fontId="6" fillId="0" borderId="1" xfId="0" applyNumberFormat="1" applyFont="1" applyBorder="1"/>
    <xf numFmtId="4" fontId="8" fillId="0" borderId="4" xfId="5" applyNumberFormat="1" applyFont="1" applyBorder="1" applyAlignment="1" applyProtection="1"/>
    <xf numFmtId="4" fontId="6" fillId="0" borderId="4" xfId="5" applyNumberFormat="1" applyFont="1" applyBorder="1" applyAlignment="1" applyProtection="1"/>
    <xf numFmtId="4" fontId="6" fillId="0" borderId="4" xfId="5" applyNumberFormat="1" applyFont="1" applyBorder="1" applyAlignment="1" applyProtection="1">
      <alignment horizontal="right"/>
    </xf>
    <xf numFmtId="4" fontId="6" fillId="0" borderId="1" xfId="0" applyNumberFormat="1" applyFont="1" applyBorder="1" applyAlignment="1">
      <alignment horizontal="right"/>
    </xf>
    <xf numFmtId="4" fontId="6" fillId="0" borderId="1" xfId="4" applyNumberFormat="1" applyFont="1" applyBorder="1"/>
    <xf numFmtId="4" fontId="6" fillId="0" borderId="7" xfId="0" applyNumberFormat="1" applyFont="1" applyBorder="1"/>
    <xf numFmtId="4" fontId="9" fillId="4" borderId="1" xfId="0" applyNumberFormat="1" applyFont="1" applyFill="1" applyBorder="1"/>
    <xf numFmtId="4" fontId="6" fillId="0" borderId="0" xfId="5" applyNumberFormat="1" applyFont="1" applyBorder="1" applyAlignment="1" applyProtection="1"/>
    <xf numFmtId="4" fontId="6" fillId="8" borderId="1" xfId="3" applyNumberFormat="1" applyFont="1" applyFill="1" applyBorder="1" applyAlignment="1" applyProtection="1"/>
    <xf numFmtId="4" fontId="6" fillId="0" borderId="1" xfId="3" applyNumberFormat="1" applyFont="1" applyFill="1" applyBorder="1" applyAlignment="1" applyProtection="1"/>
    <xf numFmtId="4" fontId="12" fillId="0" borderId="1" xfId="3" applyNumberFormat="1" applyFont="1" applyFill="1" applyBorder="1" applyAlignment="1" applyProtection="1"/>
    <xf numFmtId="4" fontId="6" fillId="0" borderId="0" xfId="0" applyNumberFormat="1" applyFont="1" applyBorder="1"/>
    <xf numFmtId="4" fontId="13" fillId="4" borderId="9" xfId="4" applyNumberFormat="1" applyFont="1" applyFill="1" applyBorder="1"/>
    <xf numFmtId="0" fontId="7" fillId="3" borderId="0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10" fontId="3" fillId="7" borderId="2" xfId="1" applyNumberFormat="1" applyFont="1" applyFill="1" applyBorder="1" applyAlignment="1">
      <alignment horizontal="center" vertical="center"/>
    </xf>
    <xf numFmtId="10" fontId="3" fillId="7" borderId="3" xfId="1" applyNumberFormat="1" applyFont="1" applyFill="1" applyBorder="1" applyAlignment="1">
      <alignment horizontal="center" vertical="center"/>
    </xf>
    <xf numFmtId="17" fontId="2" fillId="9" borderId="7" xfId="0" applyNumberFormat="1" applyFont="1" applyFill="1" applyBorder="1" applyAlignment="1">
      <alignment horizontal="center" vertical="center"/>
    </xf>
    <xf numFmtId="17" fontId="2" fillId="9" borderId="1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16" fillId="5" borderId="4" xfId="0" applyFont="1" applyFill="1" applyBorder="1" applyAlignment="1">
      <alignment horizontal="center"/>
    </xf>
    <xf numFmtId="0" fontId="16" fillId="5" borderId="12" xfId="0" applyFont="1" applyFill="1" applyBorder="1" applyAlignment="1">
      <alignment horizontal="center"/>
    </xf>
    <xf numFmtId="4" fontId="16" fillId="5" borderId="4" xfId="0" applyNumberFormat="1" applyFont="1" applyFill="1" applyBorder="1"/>
    <xf numFmtId="4" fontId="16" fillId="5" borderId="13" xfId="0" applyNumberFormat="1" applyFont="1" applyFill="1" applyBorder="1"/>
    <xf numFmtId="0" fontId="17" fillId="6" borderId="10" xfId="0" applyFont="1" applyFill="1" applyBorder="1" applyAlignment="1">
      <alignment horizontal="center"/>
    </xf>
    <xf numFmtId="0" fontId="17" fillId="6" borderId="11" xfId="0" applyFont="1" applyFill="1" applyBorder="1" applyAlignment="1">
      <alignment horizontal="center"/>
    </xf>
    <xf numFmtId="0" fontId="15" fillId="6" borderId="11" xfId="0" applyFont="1" applyFill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0" fontId="16" fillId="5" borderId="10" xfId="0" applyFont="1" applyFill="1" applyBorder="1" applyAlignment="1">
      <alignment horizontal="left"/>
    </xf>
    <xf numFmtId="0" fontId="16" fillId="5" borderId="11" xfId="0" applyFont="1" applyFill="1" applyBorder="1" applyAlignment="1">
      <alignment horizontal="left"/>
    </xf>
    <xf numFmtId="0" fontId="16" fillId="5" borderId="10" xfId="0" applyFont="1" applyFill="1" applyBorder="1" applyAlignment="1">
      <alignment horizontal="center"/>
    </xf>
    <xf numFmtId="0" fontId="16" fillId="5" borderId="1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10" fontId="3" fillId="11" borderId="8" xfId="1" applyNumberFormat="1" applyFont="1" applyFill="1" applyBorder="1" applyAlignment="1">
      <alignment horizontal="center" vertical="center"/>
    </xf>
    <xf numFmtId="10" fontId="3" fillId="11" borderId="5" xfId="1" applyNumberFormat="1" applyFont="1" applyFill="1" applyBorder="1" applyAlignment="1">
      <alignment horizontal="center" vertical="center"/>
    </xf>
    <xf numFmtId="4" fontId="6" fillId="6" borderId="9" xfId="3" applyNumberFormat="1" applyFont="1" applyFill="1" applyBorder="1" applyAlignment="1" applyProtection="1"/>
    <xf numFmtId="4" fontId="14" fillId="11" borderId="3" xfId="1" applyNumberFormat="1" applyFont="1" applyFill="1" applyBorder="1" applyAlignment="1">
      <alignment horizontal="center" vertical="center"/>
    </xf>
    <xf numFmtId="4" fontId="18" fillId="10" borderId="1" xfId="3" applyNumberFormat="1" applyFont="1" applyFill="1" applyBorder="1" applyAlignment="1" applyProtection="1"/>
    <xf numFmtId="0" fontId="14" fillId="10" borderId="14" xfId="1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15" fillId="6" borderId="25" xfId="0" applyFont="1" applyFill="1" applyBorder="1" applyAlignment="1">
      <alignment horizontal="center"/>
    </xf>
    <xf numFmtId="0" fontId="7" fillId="3" borderId="21" xfId="0" applyFont="1" applyFill="1" applyBorder="1" applyAlignment="1">
      <alignment vertical="center"/>
    </xf>
    <xf numFmtId="0" fontId="16" fillId="5" borderId="26" xfId="0" applyFont="1" applyFill="1" applyBorder="1" applyAlignment="1">
      <alignment horizontal="center"/>
    </xf>
    <xf numFmtId="0" fontId="16" fillId="5" borderId="25" xfId="0" applyFont="1" applyFill="1" applyBorder="1"/>
    <xf numFmtId="0" fontId="16" fillId="5" borderId="20" xfId="0" applyFont="1" applyFill="1" applyBorder="1"/>
    <xf numFmtId="0" fontId="7" fillId="3" borderId="27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vertical="center"/>
    </xf>
    <xf numFmtId="0" fontId="11" fillId="6" borderId="29" xfId="0" applyFont="1" applyFill="1" applyBorder="1" applyAlignment="1">
      <alignment horizontal="center"/>
    </xf>
    <xf numFmtId="17" fontId="2" fillId="9" borderId="30" xfId="0" applyNumberFormat="1" applyFont="1" applyFill="1" applyBorder="1" applyAlignment="1">
      <alignment horizontal="center" vertical="center"/>
    </xf>
    <xf numFmtId="0" fontId="14" fillId="10" borderId="31" xfId="1" applyFont="1" applyFill="1" applyBorder="1" applyAlignment="1">
      <alignment horizontal="left"/>
    </xf>
    <xf numFmtId="0" fontId="6" fillId="2" borderId="29" xfId="1" applyFont="1" applyFill="1" applyBorder="1"/>
    <xf numFmtId="4" fontId="6" fillId="0" borderId="30" xfId="0" applyNumberFormat="1" applyFont="1" applyBorder="1"/>
    <xf numFmtId="0" fontId="18" fillId="10" borderId="29" xfId="1" applyFont="1" applyFill="1" applyBorder="1"/>
    <xf numFmtId="0" fontId="15" fillId="12" borderId="32" xfId="0" applyFont="1" applyFill="1" applyBorder="1"/>
    <xf numFmtId="4" fontId="16" fillId="6" borderId="33" xfId="3" applyNumberFormat="1" applyFont="1" applyFill="1" applyBorder="1" applyAlignment="1" applyProtection="1"/>
    <xf numFmtId="4" fontId="16" fillId="8" borderId="33" xfId="3" applyNumberFormat="1" applyFont="1" applyFill="1" applyBorder="1" applyAlignment="1" applyProtection="1"/>
    <xf numFmtId="4" fontId="16" fillId="6" borderId="34" xfId="3" applyNumberFormat="1" applyFont="1" applyFill="1" applyBorder="1" applyAlignment="1" applyProtection="1"/>
    <xf numFmtId="4" fontId="6" fillId="0" borderId="35" xfId="0" applyNumberFormat="1" applyFont="1" applyBorder="1"/>
    <xf numFmtId="4" fontId="6" fillId="0" borderId="33" xfId="0" applyNumberFormat="1" applyFont="1" applyBorder="1"/>
    <xf numFmtId="4" fontId="6" fillId="0" borderId="36" xfId="0" applyNumberFormat="1" applyFont="1" applyBorder="1"/>
    <xf numFmtId="4" fontId="6" fillId="10" borderId="37" xfId="3" applyNumberFormat="1" applyFont="1" applyFill="1" applyBorder="1" applyAlignment="1" applyProtection="1">
      <alignment horizontal="center"/>
    </xf>
    <xf numFmtId="4" fontId="6" fillId="10" borderId="38" xfId="3" applyNumberFormat="1" applyFont="1" applyFill="1" applyBorder="1" applyAlignment="1" applyProtection="1">
      <alignment horizontal="center"/>
    </xf>
    <xf numFmtId="4" fontId="6" fillId="10" borderId="39" xfId="3" applyNumberFormat="1" applyFont="1" applyFill="1" applyBorder="1" applyAlignment="1" applyProtection="1">
      <alignment horizontal="center"/>
    </xf>
    <xf numFmtId="0" fontId="2" fillId="10" borderId="8" xfId="1" applyFont="1" applyFill="1" applyBorder="1" applyAlignment="1">
      <alignment horizontal="center"/>
    </xf>
    <xf numFmtId="0" fontId="2" fillId="10" borderId="15" xfId="1" applyFont="1" applyFill="1" applyBorder="1" applyAlignment="1">
      <alignment horizontal="center"/>
    </xf>
    <xf numFmtId="0" fontId="2" fillId="10" borderId="40" xfId="1" applyFont="1" applyFill="1" applyBorder="1" applyAlignment="1">
      <alignment horizontal="center"/>
    </xf>
    <xf numFmtId="4" fontId="6" fillId="6" borderId="37" xfId="0" applyNumberFormat="1" applyFont="1" applyFill="1" applyBorder="1" applyAlignment="1">
      <alignment horizontal="center"/>
    </xf>
    <xf numFmtId="4" fontId="6" fillId="6" borderId="38" xfId="0" applyNumberFormat="1" applyFont="1" applyFill="1" applyBorder="1" applyAlignment="1">
      <alignment horizontal="center"/>
    </xf>
    <xf numFmtId="4" fontId="6" fillId="6" borderId="39" xfId="0" applyNumberFormat="1" applyFont="1" applyFill="1" applyBorder="1" applyAlignment="1">
      <alignment horizontal="center"/>
    </xf>
    <xf numFmtId="0" fontId="18" fillId="13" borderId="29" xfId="1" applyFont="1" applyFill="1" applyBorder="1"/>
    <xf numFmtId="4" fontId="18" fillId="13" borderId="1" xfId="3" applyNumberFormat="1" applyFont="1" applyFill="1" applyBorder="1" applyAlignment="1" applyProtection="1"/>
    <xf numFmtId="4" fontId="14" fillId="14" borderId="1" xfId="3" applyNumberFormat="1" applyFont="1" applyFill="1" applyBorder="1" applyAlignment="1" applyProtection="1"/>
    <xf numFmtId="4" fontId="14" fillId="14" borderId="9" xfId="3" applyNumberFormat="1" applyFont="1" applyFill="1" applyBorder="1" applyAlignment="1" applyProtection="1"/>
    <xf numFmtId="0" fontId="11" fillId="6" borderId="41" xfId="0" applyFont="1" applyFill="1" applyBorder="1" applyAlignment="1">
      <alignment horizontal="center"/>
    </xf>
    <xf numFmtId="0" fontId="11" fillId="6" borderId="42" xfId="0" applyFont="1" applyFill="1" applyBorder="1" applyAlignment="1">
      <alignment horizontal="center"/>
    </xf>
    <xf numFmtId="10" fontId="3" fillId="7" borderId="43" xfId="1" applyNumberFormat="1" applyFont="1" applyFill="1" applyBorder="1" applyAlignment="1">
      <alignment horizontal="center" vertical="center"/>
    </xf>
    <xf numFmtId="10" fontId="3" fillId="11" borderId="44" xfId="1" applyNumberFormat="1" applyFont="1" applyFill="1" applyBorder="1" applyAlignment="1">
      <alignment horizontal="center" vertical="center"/>
    </xf>
    <xf numFmtId="17" fontId="2" fillId="9" borderId="45" xfId="0" applyNumberFormat="1" applyFont="1" applyFill="1" applyBorder="1" applyAlignment="1">
      <alignment horizontal="center" vertical="center"/>
    </xf>
    <xf numFmtId="17" fontId="2" fillId="9" borderId="42" xfId="0" applyNumberFormat="1" applyFont="1" applyFill="1" applyBorder="1" applyAlignment="1">
      <alignment horizontal="center" vertical="center"/>
    </xf>
    <xf numFmtId="17" fontId="2" fillId="9" borderId="46" xfId="0" applyNumberFormat="1" applyFont="1" applyFill="1" applyBorder="1" applyAlignment="1">
      <alignment horizontal="center" vertical="center"/>
    </xf>
    <xf numFmtId="0" fontId="14" fillId="10" borderId="47" xfId="1" applyFont="1" applyFill="1" applyBorder="1" applyAlignment="1">
      <alignment horizontal="center"/>
    </xf>
    <xf numFmtId="0" fontId="10" fillId="6" borderId="32" xfId="1" applyFont="1" applyFill="1" applyBorder="1" applyAlignment="1">
      <alignment horizontal="center"/>
    </xf>
    <xf numFmtId="4" fontId="6" fillId="0" borderId="35" xfId="3" applyNumberFormat="1" applyFont="1" applyBorder="1" applyAlignment="1" applyProtection="1"/>
    <xf numFmtId="4" fontId="6" fillId="0" borderId="48" xfId="3" applyNumberFormat="1" applyFont="1" applyBorder="1" applyAlignment="1" applyProtection="1"/>
  </cellXfs>
  <cellStyles count="6">
    <cellStyle name="Excel Built-in Excel Built-in Excel Built-in Excel Built-in Excel Built-in Excel Built-in Excel Built-in Normal 3" xfId="1"/>
    <cellStyle name="Excel Built-in Excel Built-in Excel Built-in Excel Built-in Excel Built-in Excel Built-in Normal 3" xfId="2"/>
    <cellStyle name="Moeda" xfId="3" builtinId="4"/>
    <cellStyle name="Normal" xfId="0" builtinId="0"/>
    <cellStyle name="Normal 3" xfId="4"/>
    <cellStyle name="Vírgula" xfId="5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2F2F2"/>
      <rgbColor rgb="00DCE6F2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0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Q69"/>
  <sheetViews>
    <sheetView tabSelected="1" zoomScale="55" zoomScaleNormal="55" zoomScaleSheetLayoutView="70" workbookViewId="0">
      <selection activeCell="J7" sqref="J7"/>
    </sheetView>
  </sheetViews>
  <sheetFormatPr defaultColWidth="8.75" defaultRowHeight="15" x14ac:dyDescent="0.25"/>
  <cols>
    <col min="1" max="1" width="36.75" customWidth="1"/>
    <col min="2" max="2" width="22.25" customWidth="1"/>
    <col min="3" max="3" width="18.75" customWidth="1"/>
    <col min="4" max="4" width="16.625" customWidth="1"/>
    <col min="5" max="5" width="17.25" customWidth="1"/>
    <col min="6" max="6" width="17.625" customWidth="1"/>
    <col min="7" max="7" width="18.625" customWidth="1"/>
    <col min="8" max="8" width="16.125" customWidth="1"/>
    <col min="9" max="9" width="15.625" customWidth="1"/>
    <col min="10" max="10" width="15.875" customWidth="1"/>
    <col min="11" max="11" width="12.75" customWidth="1"/>
    <col min="12" max="12" width="11.75" customWidth="1"/>
    <col min="13" max="13" width="13.625" customWidth="1"/>
    <col min="14" max="14" width="10" customWidth="1"/>
    <col min="15" max="15" width="10.25" customWidth="1"/>
    <col min="16" max="16" width="10.125" customWidth="1"/>
    <col min="17" max="17" width="9.625" customWidth="1"/>
  </cols>
  <sheetData>
    <row r="1" spans="1:17" ht="15" customHeight="1" x14ac:dyDescent="0.25">
      <c r="A1" s="44" t="s">
        <v>16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6"/>
    </row>
    <row r="2" spans="1:17" ht="15" customHeight="1" x14ac:dyDescent="0.25">
      <c r="A2" s="4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48"/>
    </row>
    <row r="3" spans="1:17" ht="15.75" customHeight="1" thickBot="1" x14ac:dyDescent="0.3">
      <c r="A3" s="49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1"/>
    </row>
    <row r="4" spans="1:17" ht="15.75" customHeight="1" x14ac:dyDescent="0.25">
      <c r="A4" s="52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53"/>
    </row>
    <row r="5" spans="1:17" ht="39.950000000000003" customHeight="1" x14ac:dyDescent="0.5">
      <c r="A5" s="54" t="s">
        <v>35</v>
      </c>
      <c r="B5" s="31"/>
      <c r="C5" s="16"/>
      <c r="D5" s="16"/>
      <c r="E5" s="29" t="s">
        <v>38</v>
      </c>
      <c r="F5" s="32"/>
      <c r="G5" s="30"/>
      <c r="H5" s="23"/>
      <c r="I5" s="23"/>
      <c r="J5" s="23"/>
      <c r="K5" s="23"/>
      <c r="L5" s="23"/>
      <c r="M5" s="23"/>
      <c r="N5" s="23"/>
      <c r="O5" s="23"/>
      <c r="P5" s="23"/>
      <c r="Q5" s="55"/>
    </row>
    <row r="6" spans="1:17" ht="39.950000000000003" customHeight="1" x14ac:dyDescent="0.35">
      <c r="A6" s="56">
        <v>2016</v>
      </c>
      <c r="B6" s="26" t="s">
        <v>36</v>
      </c>
      <c r="C6" s="16"/>
      <c r="D6" s="16"/>
      <c r="E6" s="35" t="s">
        <v>37</v>
      </c>
      <c r="F6" s="36"/>
      <c r="G6" s="25" t="s">
        <v>36</v>
      </c>
      <c r="H6" s="23"/>
      <c r="I6" s="23"/>
      <c r="J6" s="23"/>
      <c r="K6" s="23"/>
      <c r="L6" s="23"/>
      <c r="M6" s="23"/>
      <c r="N6" s="23"/>
      <c r="O6" s="23"/>
      <c r="P6" s="23"/>
      <c r="Q6" s="55"/>
    </row>
    <row r="7" spans="1:17" ht="39.950000000000003" customHeight="1" x14ac:dyDescent="0.35">
      <c r="A7" s="57" t="s">
        <v>19</v>
      </c>
      <c r="B7" s="27">
        <v>545885.30000000005</v>
      </c>
      <c r="C7" s="16"/>
      <c r="D7" s="16"/>
      <c r="E7" s="33" t="s">
        <v>19</v>
      </c>
      <c r="F7" s="34"/>
      <c r="G7" s="27">
        <v>545885.30000000005</v>
      </c>
      <c r="H7" s="23"/>
      <c r="I7" s="23"/>
      <c r="J7" s="23"/>
      <c r="K7" s="23"/>
      <c r="L7" s="23"/>
      <c r="M7" s="23"/>
      <c r="N7" s="23"/>
      <c r="O7" s="23"/>
      <c r="P7" s="23"/>
      <c r="Q7" s="55"/>
    </row>
    <row r="8" spans="1:17" ht="39.950000000000003" customHeight="1" x14ac:dyDescent="0.35">
      <c r="A8" s="58" t="s">
        <v>17</v>
      </c>
      <c r="B8" s="28">
        <v>1810494.7</v>
      </c>
      <c r="C8" s="16"/>
      <c r="D8" s="16"/>
      <c r="E8" s="33" t="s">
        <v>17</v>
      </c>
      <c r="F8" s="34"/>
      <c r="G8" s="27">
        <v>1448395.76</v>
      </c>
      <c r="H8" s="23"/>
      <c r="I8" s="23"/>
      <c r="J8" s="23"/>
      <c r="K8" s="23"/>
      <c r="L8" s="23"/>
      <c r="M8" s="23"/>
      <c r="N8" s="23"/>
      <c r="O8" s="23"/>
      <c r="P8" s="23"/>
      <c r="Q8" s="55"/>
    </row>
    <row r="9" spans="1:17" ht="39.950000000000003" customHeight="1" x14ac:dyDescent="0.35">
      <c r="A9" s="57" t="s">
        <v>13</v>
      </c>
      <c r="B9" s="27">
        <f>SUM(B7:B8)</f>
        <v>2356380</v>
      </c>
      <c r="C9" s="16"/>
      <c r="D9" s="16"/>
      <c r="E9" s="33" t="s">
        <v>13</v>
      </c>
      <c r="F9" s="34"/>
      <c r="G9" s="27">
        <f>SUM(G7:G8)</f>
        <v>1994281.06</v>
      </c>
      <c r="H9" s="23"/>
      <c r="I9" s="23"/>
      <c r="J9" s="23"/>
      <c r="K9" s="23"/>
      <c r="L9" s="23"/>
      <c r="M9" s="23"/>
      <c r="N9" s="23"/>
      <c r="O9" s="23"/>
      <c r="P9" s="23"/>
      <c r="Q9" s="55"/>
    </row>
    <row r="10" spans="1:17" ht="66" customHeight="1" x14ac:dyDescent="0.25">
      <c r="A10" s="59"/>
      <c r="B10" s="17"/>
      <c r="C10" s="16"/>
      <c r="D10" s="16"/>
      <c r="E10" s="17"/>
      <c r="F10" s="17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60"/>
    </row>
    <row r="11" spans="1:17" ht="34.5" customHeight="1" x14ac:dyDescent="0.65">
      <c r="A11" s="61" t="s">
        <v>40</v>
      </c>
      <c r="B11" s="37"/>
      <c r="C11" s="19" t="s">
        <v>15</v>
      </c>
      <c r="D11" s="38" t="s">
        <v>14</v>
      </c>
      <c r="E11" s="21">
        <v>42370</v>
      </c>
      <c r="F11" s="22">
        <v>42401</v>
      </c>
      <c r="G11" s="22">
        <v>42430</v>
      </c>
      <c r="H11" s="22">
        <v>42461</v>
      </c>
      <c r="I11" s="22">
        <v>42491</v>
      </c>
      <c r="J11" s="22">
        <v>42522</v>
      </c>
      <c r="K11" s="22">
        <v>42552</v>
      </c>
      <c r="L11" s="22">
        <v>42583</v>
      </c>
      <c r="M11" s="22">
        <v>42614</v>
      </c>
      <c r="N11" s="22">
        <v>42644</v>
      </c>
      <c r="O11" s="22">
        <v>42675</v>
      </c>
      <c r="P11" s="22">
        <v>42675</v>
      </c>
      <c r="Q11" s="62">
        <v>42705</v>
      </c>
    </row>
    <row r="12" spans="1:17" ht="34.5" customHeight="1" x14ac:dyDescent="0.35">
      <c r="A12" s="63" t="s">
        <v>41</v>
      </c>
      <c r="B12" s="41">
        <f>SUM(B13:B25)</f>
        <v>240805.37</v>
      </c>
      <c r="C12" s="20"/>
      <c r="D12" s="39"/>
      <c r="E12" s="21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62"/>
    </row>
    <row r="13" spans="1:17" ht="35.1" customHeight="1" x14ac:dyDescent="0.3">
      <c r="A13" s="64" t="s">
        <v>0</v>
      </c>
      <c r="B13" s="12">
        <v>130000</v>
      </c>
      <c r="C13" s="11">
        <f>SUM(E13:Q13)</f>
        <v>82680.62</v>
      </c>
      <c r="D13" s="40">
        <f>B13-C13</f>
        <v>47319.380000000005</v>
      </c>
      <c r="E13" s="8">
        <v>7094.72</v>
      </c>
      <c r="F13" s="2">
        <v>9419</v>
      </c>
      <c r="G13" s="2">
        <v>9568.84</v>
      </c>
      <c r="H13" s="2">
        <v>6654.96</v>
      </c>
      <c r="I13" s="2">
        <v>11774.16</v>
      </c>
      <c r="J13" s="2">
        <v>10917.37</v>
      </c>
      <c r="K13" s="2">
        <v>14335.48</v>
      </c>
      <c r="L13" s="3">
        <v>12916.09</v>
      </c>
      <c r="M13" s="2"/>
      <c r="N13" s="2"/>
      <c r="O13" s="2"/>
      <c r="P13" s="2"/>
      <c r="Q13" s="65"/>
    </row>
    <row r="14" spans="1:17" ht="35.1" customHeight="1" x14ac:dyDescent="0.3">
      <c r="A14" s="64" t="s">
        <v>42</v>
      </c>
      <c r="B14" s="12">
        <v>3693.31</v>
      </c>
      <c r="C14" s="11">
        <f t="shared" ref="C14:C19" si="0">SUM(E14:Q14)</f>
        <v>3693.3100000000004</v>
      </c>
      <c r="D14" s="40">
        <f t="shared" ref="D14:D52" si="1">B14-C14</f>
        <v>0</v>
      </c>
      <c r="E14" s="8">
        <v>614.03</v>
      </c>
      <c r="F14" s="2">
        <v>602.61</v>
      </c>
      <c r="G14" s="2">
        <v>526.79999999999995</v>
      </c>
      <c r="H14" s="2">
        <v>618.64</v>
      </c>
      <c r="I14" s="2">
        <v>602.97</v>
      </c>
      <c r="J14" s="2">
        <v>728.26</v>
      </c>
      <c r="K14" s="4"/>
      <c r="L14" s="5"/>
      <c r="M14" s="2"/>
      <c r="N14" s="2"/>
      <c r="O14" s="2"/>
      <c r="P14" s="2"/>
      <c r="Q14" s="65"/>
    </row>
    <row r="15" spans="1:17" ht="35.1" customHeight="1" x14ac:dyDescent="0.3">
      <c r="A15" s="64" t="s">
        <v>43</v>
      </c>
      <c r="B15" s="12">
        <v>4265</v>
      </c>
      <c r="C15" s="11"/>
      <c r="D15" s="40"/>
      <c r="E15" s="8"/>
      <c r="F15" s="2"/>
      <c r="G15" s="2"/>
      <c r="H15" s="2"/>
      <c r="I15" s="2"/>
      <c r="J15" s="2"/>
      <c r="K15" s="4"/>
      <c r="L15" s="5"/>
      <c r="M15" s="2"/>
      <c r="N15" s="2"/>
      <c r="O15" s="2"/>
      <c r="P15" s="2"/>
      <c r="Q15" s="65"/>
    </row>
    <row r="16" spans="1:17" ht="35.1" customHeight="1" x14ac:dyDescent="0.3">
      <c r="A16" s="64" t="s">
        <v>1</v>
      </c>
      <c r="B16" s="12">
        <v>20044.16</v>
      </c>
      <c r="C16" s="11">
        <f t="shared" si="0"/>
        <v>318.10000000000002</v>
      </c>
      <c r="D16" s="40">
        <f t="shared" si="1"/>
        <v>19726.060000000001</v>
      </c>
      <c r="E16" s="8"/>
      <c r="F16" s="2"/>
      <c r="G16" s="2"/>
      <c r="H16" s="9"/>
      <c r="I16" s="2"/>
      <c r="J16" s="2">
        <v>169.78</v>
      </c>
      <c r="K16" s="4">
        <v>148.32</v>
      </c>
      <c r="L16" s="4"/>
      <c r="M16" s="2"/>
      <c r="N16" s="2"/>
      <c r="O16" s="2"/>
      <c r="P16" s="2"/>
      <c r="Q16" s="65"/>
    </row>
    <row r="17" spans="1:17" ht="35.1" customHeight="1" x14ac:dyDescent="0.3">
      <c r="A17" s="64" t="s">
        <v>48</v>
      </c>
      <c r="B17" s="12">
        <v>3000</v>
      </c>
      <c r="C17" s="11"/>
      <c r="D17" s="40"/>
      <c r="E17" s="8"/>
      <c r="F17" s="2"/>
      <c r="G17" s="2"/>
      <c r="H17" s="9"/>
      <c r="I17" s="2"/>
      <c r="J17" s="2"/>
      <c r="K17" s="10"/>
      <c r="L17" s="4"/>
      <c r="M17" s="2"/>
      <c r="N17" s="2"/>
      <c r="O17" s="2"/>
      <c r="P17" s="2"/>
      <c r="Q17" s="65"/>
    </row>
    <row r="18" spans="1:17" ht="35.1" customHeight="1" x14ac:dyDescent="0.3">
      <c r="A18" s="64" t="s">
        <v>2</v>
      </c>
      <c r="B18" s="12">
        <v>8000</v>
      </c>
      <c r="C18" s="11">
        <f t="shared" si="0"/>
        <v>6535.3900000000012</v>
      </c>
      <c r="D18" s="40">
        <f t="shared" si="1"/>
        <v>1464.6099999999988</v>
      </c>
      <c r="E18" s="8">
        <v>42.02</v>
      </c>
      <c r="F18" s="2">
        <v>107.39</v>
      </c>
      <c r="G18" s="2">
        <v>758.24</v>
      </c>
      <c r="H18" s="2">
        <v>807.92</v>
      </c>
      <c r="I18" s="2">
        <v>779.06</v>
      </c>
      <c r="J18" s="2">
        <v>802.69</v>
      </c>
      <c r="K18" s="6">
        <v>1017.07</v>
      </c>
      <c r="L18" s="5">
        <v>1188.31</v>
      </c>
      <c r="M18" s="2">
        <v>1032.69</v>
      </c>
      <c r="N18" s="2"/>
      <c r="O18" s="2"/>
      <c r="P18" s="2"/>
      <c r="Q18" s="65"/>
    </row>
    <row r="19" spans="1:17" ht="35.1" customHeight="1" x14ac:dyDescent="0.3">
      <c r="A19" s="64" t="s">
        <v>3</v>
      </c>
      <c r="B19" s="12">
        <v>500</v>
      </c>
      <c r="C19" s="11">
        <f t="shared" si="0"/>
        <v>194.90000000000003</v>
      </c>
      <c r="D19" s="40">
        <f t="shared" si="1"/>
        <v>305.09999999999997</v>
      </c>
      <c r="E19" s="8"/>
      <c r="F19" s="2"/>
      <c r="G19" s="2"/>
      <c r="H19" s="4">
        <v>15.3</v>
      </c>
      <c r="I19" s="4"/>
      <c r="J19" s="4">
        <v>154.61000000000001</v>
      </c>
      <c r="K19" s="4"/>
      <c r="L19" s="4"/>
      <c r="M19" s="4">
        <v>24.99</v>
      </c>
      <c r="N19" s="2"/>
      <c r="O19" s="2"/>
      <c r="P19" s="2"/>
      <c r="Q19" s="65"/>
    </row>
    <row r="20" spans="1:17" ht="35.1" customHeight="1" x14ac:dyDescent="0.3">
      <c r="A20" s="64" t="s">
        <v>4</v>
      </c>
      <c r="B20" s="13">
        <v>15000</v>
      </c>
      <c r="C20" s="11">
        <f>SUM(E20:Q20)</f>
        <v>12967.99</v>
      </c>
      <c r="D20" s="40">
        <f>B20-C20</f>
        <v>2032.0100000000002</v>
      </c>
      <c r="E20" s="8"/>
      <c r="F20" s="2"/>
      <c r="G20" s="2"/>
      <c r="H20" s="2"/>
      <c r="I20" s="2">
        <v>121.48</v>
      </c>
      <c r="J20" s="2"/>
      <c r="K20" s="2">
        <v>10082.84</v>
      </c>
      <c r="L20" s="2"/>
      <c r="M20" s="2">
        <v>2763.67</v>
      </c>
      <c r="N20" s="2"/>
      <c r="O20" s="2"/>
      <c r="P20" s="2"/>
      <c r="Q20" s="65"/>
    </row>
    <row r="21" spans="1:17" ht="35.1" customHeight="1" x14ac:dyDescent="0.3">
      <c r="A21" s="64" t="s">
        <v>44</v>
      </c>
      <c r="B21" s="13">
        <v>1000</v>
      </c>
      <c r="C21" s="11">
        <f>SUM(E21:Q21)</f>
        <v>705.8599999999999</v>
      </c>
      <c r="D21" s="40"/>
      <c r="E21" s="8"/>
      <c r="F21" s="2">
        <v>761.43</v>
      </c>
      <c r="G21" s="2"/>
      <c r="H21" s="2">
        <v>-55.57</v>
      </c>
      <c r="I21" s="2"/>
      <c r="J21" s="2"/>
      <c r="K21" s="2"/>
      <c r="L21" s="2"/>
      <c r="M21" s="2"/>
      <c r="N21" s="2"/>
      <c r="O21" s="2"/>
      <c r="P21" s="2"/>
      <c r="Q21" s="65"/>
    </row>
    <row r="22" spans="1:17" ht="35.1" customHeight="1" x14ac:dyDescent="0.3">
      <c r="A22" s="64" t="s">
        <v>45</v>
      </c>
      <c r="B22" s="13">
        <v>2690</v>
      </c>
      <c r="C22" s="11">
        <f t="shared" ref="C22:C25" si="2">SUM(E22:Q22)</f>
        <v>2690</v>
      </c>
      <c r="D22" s="40"/>
      <c r="E22" s="8"/>
      <c r="F22" s="2"/>
      <c r="G22" s="2"/>
      <c r="H22" s="2"/>
      <c r="I22" s="2"/>
      <c r="J22" s="2"/>
      <c r="K22" s="2"/>
      <c r="L22" s="2"/>
      <c r="M22" s="2">
        <v>2690</v>
      </c>
      <c r="N22" s="2"/>
      <c r="O22" s="2"/>
      <c r="P22" s="2"/>
      <c r="Q22" s="65"/>
    </row>
    <row r="23" spans="1:17" ht="35.1" customHeight="1" x14ac:dyDescent="0.3">
      <c r="A23" s="64" t="s">
        <v>46</v>
      </c>
      <c r="B23" s="13">
        <v>830</v>
      </c>
      <c r="C23" s="11">
        <f t="shared" si="2"/>
        <v>0</v>
      </c>
      <c r="D23" s="40"/>
      <c r="E23" s="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65"/>
    </row>
    <row r="24" spans="1:17" ht="35.1" customHeight="1" x14ac:dyDescent="0.3">
      <c r="A24" s="64" t="s">
        <v>47</v>
      </c>
      <c r="B24" s="13">
        <v>1782.9</v>
      </c>
      <c r="C24" s="11">
        <f t="shared" si="2"/>
        <v>1782.9</v>
      </c>
      <c r="D24" s="40"/>
      <c r="E24" s="8"/>
      <c r="F24" s="2"/>
      <c r="G24" s="2"/>
      <c r="H24" s="2">
        <v>1782.9</v>
      </c>
      <c r="I24" s="2"/>
      <c r="J24" s="2"/>
      <c r="K24" s="2"/>
      <c r="L24" s="2"/>
      <c r="M24" s="2"/>
      <c r="N24" s="2"/>
      <c r="O24" s="2"/>
      <c r="P24" s="2"/>
      <c r="Q24" s="65"/>
    </row>
    <row r="25" spans="1:17" ht="35.1" customHeight="1" x14ac:dyDescent="0.3">
      <c r="A25" s="64" t="s">
        <v>8</v>
      </c>
      <c r="B25" s="7">
        <v>50000</v>
      </c>
      <c r="C25" s="11">
        <f t="shared" si="2"/>
        <v>26690.660000000003</v>
      </c>
      <c r="D25" s="40">
        <f t="shared" si="1"/>
        <v>23309.339999999997</v>
      </c>
      <c r="E25" s="8"/>
      <c r="F25" s="2">
        <v>791.4</v>
      </c>
      <c r="G25" s="2">
        <v>493.09</v>
      </c>
      <c r="H25" s="2">
        <v>1147.6099999999999</v>
      </c>
      <c r="I25" s="2">
        <v>4849.67</v>
      </c>
      <c r="J25" s="2">
        <v>6499.92</v>
      </c>
      <c r="K25" s="2">
        <v>2611.62</v>
      </c>
      <c r="L25" s="2">
        <v>9264.6</v>
      </c>
      <c r="M25" s="2">
        <v>1032.75</v>
      </c>
      <c r="N25" s="2"/>
      <c r="O25" s="2"/>
      <c r="P25" s="2"/>
      <c r="Q25" s="65"/>
    </row>
    <row r="26" spans="1:17" ht="35.1" customHeight="1" x14ac:dyDescent="0.35">
      <c r="A26" s="66" t="s">
        <v>5</v>
      </c>
      <c r="B26" s="42">
        <f>SUM(B27:B32)</f>
        <v>1082259.76</v>
      </c>
      <c r="C26" s="74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6"/>
    </row>
    <row r="27" spans="1:17" ht="35.1" customHeight="1" x14ac:dyDescent="0.3">
      <c r="A27" s="64" t="s">
        <v>50</v>
      </c>
      <c r="B27" s="7">
        <v>211082.56</v>
      </c>
      <c r="C27" s="11">
        <f>SUM(E27:Q27)</f>
        <v>160408.15</v>
      </c>
      <c r="D27" s="40">
        <f t="shared" si="1"/>
        <v>50674.41</v>
      </c>
      <c r="E27" s="8">
        <v>19583.330000000002</v>
      </c>
      <c r="F27" s="8">
        <v>19583.330000000002</v>
      </c>
      <c r="G27" s="2">
        <v>15390.87</v>
      </c>
      <c r="H27" s="2">
        <v>15390.87</v>
      </c>
      <c r="I27" s="2">
        <v>15390.87</v>
      </c>
      <c r="J27" s="2">
        <v>24394.47</v>
      </c>
      <c r="K27" s="2">
        <v>16891.47</v>
      </c>
      <c r="L27" s="2">
        <v>16891.47</v>
      </c>
      <c r="M27" s="2">
        <v>16891.47</v>
      </c>
      <c r="N27" s="2"/>
      <c r="O27" s="2"/>
      <c r="P27" s="2"/>
      <c r="Q27" s="65"/>
    </row>
    <row r="28" spans="1:17" ht="35.1" customHeight="1" x14ac:dyDescent="0.3">
      <c r="A28" s="64" t="s">
        <v>49</v>
      </c>
      <c r="B28" s="7">
        <v>181693.08</v>
      </c>
      <c r="C28" s="11">
        <f>SUM(E28:Q28)</f>
        <v>137349.09</v>
      </c>
      <c r="D28" s="40">
        <f t="shared" si="1"/>
        <v>44343.989999999991</v>
      </c>
      <c r="E28" s="8">
        <v>15626.74</v>
      </c>
      <c r="F28" s="8">
        <v>15626.74</v>
      </c>
      <c r="G28" s="2">
        <v>13468.18</v>
      </c>
      <c r="H28" s="2">
        <v>13468.18</v>
      </c>
      <c r="I28" s="2">
        <v>13468.18</v>
      </c>
      <c r="J28" s="2">
        <v>21347.08</v>
      </c>
      <c r="K28" s="2">
        <v>14781.33</v>
      </c>
      <c r="L28" s="2">
        <v>14781.33</v>
      </c>
      <c r="M28" s="2">
        <v>14781.33</v>
      </c>
      <c r="N28" s="2"/>
      <c r="O28" s="2"/>
      <c r="P28" s="2"/>
      <c r="Q28" s="65"/>
    </row>
    <row r="29" spans="1:17" ht="35.1" customHeight="1" x14ac:dyDescent="0.3">
      <c r="A29" s="64" t="s">
        <v>51</v>
      </c>
      <c r="B29" s="7">
        <v>289146.12</v>
      </c>
      <c r="C29" s="11">
        <f t="shared" ref="C29:C32" si="3">SUM(E29:Q29)</f>
        <v>266717.84000000003</v>
      </c>
      <c r="D29" s="40">
        <f t="shared" si="1"/>
        <v>22428.27999999997</v>
      </c>
      <c r="E29" s="8">
        <v>34735.160000000003</v>
      </c>
      <c r="F29" s="2">
        <v>34735.160000000003</v>
      </c>
      <c r="G29" s="2">
        <v>34735.160000000003</v>
      </c>
      <c r="H29" s="2">
        <v>34735.160000000003</v>
      </c>
      <c r="I29" s="2">
        <v>34735.160000000003</v>
      </c>
      <c r="J29" s="2">
        <v>34735.160000000003</v>
      </c>
      <c r="K29" s="2">
        <v>34735.160000000003</v>
      </c>
      <c r="L29" s="2"/>
      <c r="M29" s="2">
        <v>23571.72</v>
      </c>
      <c r="N29" s="2"/>
      <c r="O29" s="2"/>
      <c r="P29" s="2"/>
      <c r="Q29" s="65"/>
    </row>
    <row r="30" spans="1:17" ht="35.1" customHeight="1" x14ac:dyDescent="0.3">
      <c r="A30" s="64" t="s">
        <v>52</v>
      </c>
      <c r="B30" s="7">
        <v>174000</v>
      </c>
      <c r="C30" s="11">
        <f t="shared" si="3"/>
        <v>19448.580000000002</v>
      </c>
      <c r="D30" s="40">
        <f t="shared" si="1"/>
        <v>154551.41999999998</v>
      </c>
      <c r="E30" s="8"/>
      <c r="F30" s="2"/>
      <c r="G30" s="2"/>
      <c r="H30" s="2"/>
      <c r="I30" s="2"/>
      <c r="J30" s="2"/>
      <c r="K30" s="2"/>
      <c r="L30" s="14">
        <v>19448.580000000002</v>
      </c>
      <c r="M30" s="2"/>
      <c r="N30" s="2"/>
      <c r="O30" s="2"/>
      <c r="P30" s="2"/>
      <c r="Q30" s="65"/>
    </row>
    <row r="31" spans="1:17" ht="35.1" customHeight="1" x14ac:dyDescent="0.3">
      <c r="A31" s="64" t="s">
        <v>6</v>
      </c>
      <c r="B31" s="7">
        <v>181825</v>
      </c>
      <c r="C31" s="11">
        <f t="shared" si="3"/>
        <v>121176.71</v>
      </c>
      <c r="D31" s="40">
        <f t="shared" si="1"/>
        <v>60648.289999999994</v>
      </c>
      <c r="E31" s="8">
        <v>15525</v>
      </c>
      <c r="F31" s="2">
        <v>15525</v>
      </c>
      <c r="G31" s="2">
        <v>13256.67</v>
      </c>
      <c r="H31" s="2">
        <v>12447.29</v>
      </c>
      <c r="I31" s="2">
        <v>13066.67</v>
      </c>
      <c r="J31" s="2">
        <v>13066.67</v>
      </c>
      <c r="K31" s="2">
        <v>13066.67</v>
      </c>
      <c r="L31" s="4">
        <v>12156.07</v>
      </c>
      <c r="M31" s="2">
        <v>13066.67</v>
      </c>
      <c r="N31" s="2"/>
      <c r="O31" s="2"/>
      <c r="P31" s="2"/>
      <c r="Q31" s="65"/>
    </row>
    <row r="32" spans="1:17" ht="35.1" customHeight="1" x14ac:dyDescent="0.3">
      <c r="A32" s="64" t="s">
        <v>7</v>
      </c>
      <c r="B32" s="7">
        <v>44513</v>
      </c>
      <c r="C32" s="11">
        <f t="shared" si="3"/>
        <v>31159.100000000002</v>
      </c>
      <c r="D32" s="40">
        <f t="shared" si="1"/>
        <v>13353.899999999998</v>
      </c>
      <c r="E32" s="8">
        <v>3179.5</v>
      </c>
      <c r="F32" s="2">
        <v>3179.5</v>
      </c>
      <c r="G32" s="2">
        <v>3179.5</v>
      </c>
      <c r="H32" s="2">
        <v>3179.5</v>
      </c>
      <c r="I32" s="2">
        <v>3179.5</v>
      </c>
      <c r="J32" s="2">
        <v>3179.5</v>
      </c>
      <c r="K32" s="2">
        <v>3433.86</v>
      </c>
      <c r="L32" s="2">
        <v>3433.86</v>
      </c>
      <c r="M32" s="2">
        <v>5214.38</v>
      </c>
      <c r="N32" s="2"/>
      <c r="O32" s="2"/>
      <c r="P32" s="2"/>
      <c r="Q32" s="65"/>
    </row>
    <row r="33" spans="1:17" ht="35.1" customHeight="1" x14ac:dyDescent="0.35">
      <c r="A33" s="66" t="s">
        <v>29</v>
      </c>
      <c r="B33" s="42">
        <f>SUM(B34:B40)</f>
        <v>79500</v>
      </c>
      <c r="C33" s="77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9"/>
    </row>
    <row r="34" spans="1:17" ht="35.1" customHeight="1" x14ac:dyDescent="0.3">
      <c r="A34" s="64" t="s">
        <v>12</v>
      </c>
      <c r="B34" s="7">
        <v>5000</v>
      </c>
      <c r="C34" s="11">
        <f>SUM(E34:Q34)</f>
        <v>0</v>
      </c>
      <c r="D34" s="40">
        <f t="shared" si="1"/>
        <v>5000</v>
      </c>
      <c r="E34" s="8"/>
      <c r="F34" s="2"/>
      <c r="G34" s="2"/>
      <c r="H34" s="2"/>
      <c r="I34" s="4"/>
      <c r="J34" s="4"/>
      <c r="K34" s="4"/>
      <c r="L34" s="5"/>
      <c r="M34" s="2"/>
      <c r="N34" s="2"/>
      <c r="O34" s="2"/>
      <c r="P34" s="2"/>
      <c r="Q34" s="65"/>
    </row>
    <row r="35" spans="1:17" ht="35.1" customHeight="1" x14ac:dyDescent="0.3">
      <c r="A35" s="64" t="s">
        <v>33</v>
      </c>
      <c r="B35" s="7">
        <v>10000</v>
      </c>
      <c r="C35" s="11">
        <f t="shared" ref="C35:C40" si="4">SUM(E35:Q35)</f>
        <v>0</v>
      </c>
      <c r="D35" s="40">
        <f t="shared" si="1"/>
        <v>10000</v>
      </c>
      <c r="E35" s="8"/>
      <c r="F35" s="2"/>
      <c r="G35" s="2"/>
      <c r="H35" s="2"/>
      <c r="I35" s="4"/>
      <c r="J35" s="4"/>
      <c r="K35" s="4"/>
      <c r="L35" s="5"/>
      <c r="M35" s="2"/>
      <c r="N35" s="2"/>
      <c r="O35" s="2"/>
      <c r="P35" s="2"/>
      <c r="Q35" s="65"/>
    </row>
    <row r="36" spans="1:17" ht="35.1" customHeight="1" x14ac:dyDescent="0.3">
      <c r="A36" s="64" t="s">
        <v>32</v>
      </c>
      <c r="B36" s="7">
        <v>10000</v>
      </c>
      <c r="C36" s="11">
        <f t="shared" si="4"/>
        <v>2400</v>
      </c>
      <c r="D36" s="40">
        <f t="shared" si="1"/>
        <v>7600</v>
      </c>
      <c r="E36" s="8"/>
      <c r="F36" s="2"/>
      <c r="G36" s="2"/>
      <c r="H36" s="2"/>
      <c r="I36" s="2"/>
      <c r="J36" s="2"/>
      <c r="K36" s="2"/>
      <c r="L36" s="2">
        <v>2400</v>
      </c>
      <c r="M36" s="2"/>
      <c r="N36" s="2"/>
      <c r="O36" s="2"/>
      <c r="P36" s="2"/>
      <c r="Q36" s="65"/>
    </row>
    <row r="37" spans="1:17" ht="35.1" customHeight="1" x14ac:dyDescent="0.3">
      <c r="A37" s="64" t="s">
        <v>34</v>
      </c>
      <c r="B37" s="7">
        <v>30000</v>
      </c>
      <c r="C37" s="11">
        <f t="shared" si="4"/>
        <v>11507.59</v>
      </c>
      <c r="D37" s="40">
        <f t="shared" si="1"/>
        <v>18492.41</v>
      </c>
      <c r="E37" s="8"/>
      <c r="F37" s="2"/>
      <c r="G37" s="2"/>
      <c r="H37" s="2">
        <v>5784.17</v>
      </c>
      <c r="I37" s="2"/>
      <c r="J37" s="2"/>
      <c r="K37" s="2">
        <v>5723.42</v>
      </c>
      <c r="L37" s="2"/>
      <c r="M37" s="2"/>
      <c r="N37" s="2"/>
      <c r="O37" s="2"/>
      <c r="P37" s="2"/>
      <c r="Q37" s="65"/>
    </row>
    <row r="38" spans="1:17" ht="35.1" customHeight="1" x14ac:dyDescent="0.3">
      <c r="A38" s="64" t="s">
        <v>11</v>
      </c>
      <c r="B38" s="7">
        <v>2000</v>
      </c>
      <c r="C38" s="11">
        <f t="shared" si="4"/>
        <v>0</v>
      </c>
      <c r="D38" s="40">
        <f t="shared" si="1"/>
        <v>2000</v>
      </c>
      <c r="E38" s="8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65"/>
    </row>
    <row r="39" spans="1:17" ht="35.1" customHeight="1" x14ac:dyDescent="0.3">
      <c r="A39" s="64" t="s">
        <v>31</v>
      </c>
      <c r="B39" s="7">
        <v>20000</v>
      </c>
      <c r="C39" s="11">
        <f t="shared" si="4"/>
        <v>0</v>
      </c>
      <c r="D39" s="40">
        <f>B39-C39</f>
        <v>20000</v>
      </c>
      <c r="E39" s="8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65"/>
    </row>
    <row r="40" spans="1:17" ht="35.1" customHeight="1" x14ac:dyDescent="0.3">
      <c r="A40" s="64" t="s">
        <v>9</v>
      </c>
      <c r="B40" s="7">
        <v>2500</v>
      </c>
      <c r="C40" s="11">
        <f t="shared" si="4"/>
        <v>0</v>
      </c>
      <c r="D40" s="40">
        <f t="shared" si="1"/>
        <v>2500</v>
      </c>
      <c r="E40" s="8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65"/>
    </row>
    <row r="41" spans="1:17" ht="35.1" customHeight="1" x14ac:dyDescent="0.35">
      <c r="A41" s="83" t="s">
        <v>10</v>
      </c>
      <c r="B41" s="84">
        <v>45830.63</v>
      </c>
      <c r="C41" s="85"/>
      <c r="D41" s="86"/>
      <c r="E41" s="80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2"/>
    </row>
    <row r="42" spans="1:17" ht="35.1" customHeight="1" x14ac:dyDescent="0.3">
      <c r="A42" s="64" t="s">
        <v>53</v>
      </c>
      <c r="B42" s="15">
        <v>1670</v>
      </c>
      <c r="C42" s="11">
        <f>SUM(E42:Q42)</f>
        <v>1670</v>
      </c>
      <c r="D42" s="40">
        <f>B42-C42</f>
        <v>0</v>
      </c>
      <c r="E42" s="8"/>
      <c r="F42" s="2"/>
      <c r="G42" s="2"/>
      <c r="H42" s="2"/>
      <c r="I42" s="2"/>
      <c r="J42" s="2"/>
      <c r="K42" s="2"/>
      <c r="L42" s="2">
        <v>1670</v>
      </c>
      <c r="M42" s="2"/>
      <c r="N42" s="2"/>
      <c r="O42" s="2"/>
      <c r="P42" s="2"/>
      <c r="Q42" s="65"/>
    </row>
    <row r="43" spans="1:17" ht="35.1" customHeight="1" x14ac:dyDescent="0.3">
      <c r="A43" s="64" t="s">
        <v>54</v>
      </c>
      <c r="B43" s="15">
        <v>7999</v>
      </c>
      <c r="C43" s="11">
        <f t="shared" ref="C43:C51" si="5">SUM(E43:Q43)</f>
        <v>7999</v>
      </c>
      <c r="D43" s="40">
        <f t="shared" ref="D43:D51" si="6">B43-C43</f>
        <v>0</v>
      </c>
      <c r="E43" s="8"/>
      <c r="F43" s="2"/>
      <c r="G43" s="2"/>
      <c r="H43" s="2">
        <v>7999</v>
      </c>
      <c r="I43" s="2"/>
      <c r="J43" s="2"/>
      <c r="K43" s="2"/>
      <c r="L43" s="2"/>
      <c r="M43" s="2"/>
      <c r="N43" s="2"/>
      <c r="O43" s="2"/>
      <c r="P43" s="2"/>
      <c r="Q43" s="65"/>
    </row>
    <row r="44" spans="1:17" ht="35.1" customHeight="1" x14ac:dyDescent="0.3">
      <c r="A44" s="64" t="s">
        <v>55</v>
      </c>
      <c r="B44" s="15">
        <v>450</v>
      </c>
      <c r="C44" s="11">
        <f t="shared" si="5"/>
        <v>450</v>
      </c>
      <c r="D44" s="40">
        <f t="shared" si="6"/>
        <v>0</v>
      </c>
      <c r="E44" s="8"/>
      <c r="F44" s="2"/>
      <c r="G44" s="2"/>
      <c r="H44" s="2">
        <v>450</v>
      </c>
      <c r="I44" s="2"/>
      <c r="J44" s="2"/>
      <c r="K44" s="2"/>
      <c r="L44" s="2"/>
      <c r="M44" s="2"/>
      <c r="N44" s="2"/>
      <c r="O44" s="2"/>
      <c r="P44" s="2"/>
      <c r="Q44" s="65"/>
    </row>
    <row r="45" spans="1:17" ht="35.1" customHeight="1" x14ac:dyDescent="0.3">
      <c r="A45" s="64" t="s">
        <v>56</v>
      </c>
      <c r="B45" s="15">
        <v>1196</v>
      </c>
      <c r="C45" s="11">
        <f t="shared" si="5"/>
        <v>1196</v>
      </c>
      <c r="D45" s="40">
        <f t="shared" si="6"/>
        <v>0</v>
      </c>
      <c r="E45" s="8"/>
      <c r="F45" s="2"/>
      <c r="G45" s="2"/>
      <c r="H45" s="2"/>
      <c r="I45" s="2"/>
      <c r="J45" s="2"/>
      <c r="K45" s="2"/>
      <c r="L45" s="2">
        <v>1196</v>
      </c>
      <c r="M45" s="2"/>
      <c r="N45" s="2"/>
      <c r="O45" s="2"/>
      <c r="P45" s="2"/>
      <c r="Q45" s="65"/>
    </row>
    <row r="46" spans="1:17" ht="35.1" customHeight="1" x14ac:dyDescent="0.3">
      <c r="A46" s="64" t="s">
        <v>57</v>
      </c>
      <c r="B46" s="15">
        <v>195.96</v>
      </c>
      <c r="C46" s="11">
        <f t="shared" si="5"/>
        <v>195.96</v>
      </c>
      <c r="D46" s="40">
        <f t="shared" si="6"/>
        <v>0</v>
      </c>
      <c r="E46" s="8"/>
      <c r="F46" s="2"/>
      <c r="G46" s="2"/>
      <c r="H46" s="2"/>
      <c r="I46" s="2"/>
      <c r="J46" s="2"/>
      <c r="K46" s="2"/>
      <c r="L46" s="2"/>
      <c r="M46" s="2">
        <v>195.96</v>
      </c>
      <c r="N46" s="2"/>
      <c r="O46" s="2"/>
      <c r="P46" s="2"/>
      <c r="Q46" s="65"/>
    </row>
    <row r="47" spans="1:17" ht="35.1" customHeight="1" x14ac:dyDescent="0.3">
      <c r="A47" s="64"/>
      <c r="B47" s="7"/>
      <c r="C47" s="11">
        <f t="shared" si="5"/>
        <v>0</v>
      </c>
      <c r="D47" s="40">
        <f t="shared" si="6"/>
        <v>0</v>
      </c>
      <c r="E47" s="8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65"/>
    </row>
    <row r="48" spans="1:17" ht="35.1" customHeight="1" x14ac:dyDescent="0.3">
      <c r="A48" s="64"/>
      <c r="B48" s="7"/>
      <c r="C48" s="11">
        <f t="shared" si="5"/>
        <v>0</v>
      </c>
      <c r="D48" s="40">
        <f t="shared" si="6"/>
        <v>0</v>
      </c>
      <c r="E48" s="8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65"/>
    </row>
    <row r="49" spans="1:17" ht="35.1" customHeight="1" x14ac:dyDescent="0.3">
      <c r="A49" s="64"/>
      <c r="B49" s="7"/>
      <c r="C49" s="11">
        <f t="shared" si="5"/>
        <v>0</v>
      </c>
      <c r="D49" s="40">
        <f t="shared" si="6"/>
        <v>0</v>
      </c>
      <c r="E49" s="8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65"/>
    </row>
    <row r="50" spans="1:17" ht="35.1" customHeight="1" x14ac:dyDescent="0.3">
      <c r="A50" s="64"/>
      <c r="B50" s="7"/>
      <c r="C50" s="11">
        <f t="shared" si="5"/>
        <v>0</v>
      </c>
      <c r="D50" s="40">
        <f t="shared" si="6"/>
        <v>0</v>
      </c>
      <c r="E50" s="8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65"/>
    </row>
    <row r="51" spans="1:17" ht="35.1" customHeight="1" x14ac:dyDescent="0.3">
      <c r="A51" s="64"/>
      <c r="B51" s="7"/>
      <c r="C51" s="11">
        <f t="shared" si="5"/>
        <v>0</v>
      </c>
      <c r="D51" s="40">
        <f t="shared" si="6"/>
        <v>0</v>
      </c>
      <c r="E51" s="8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65"/>
    </row>
    <row r="52" spans="1:17" ht="49.5" customHeight="1" thickBot="1" x14ac:dyDescent="0.55000000000000004">
      <c r="A52" s="67" t="s">
        <v>58</v>
      </c>
      <c r="B52" s="68">
        <f>B12+B26+B33+B41</f>
        <v>1448395.7599999998</v>
      </c>
      <c r="C52" s="69">
        <f>SUM(C13:C51)</f>
        <v>899937.74999999988</v>
      </c>
      <c r="D52" s="70">
        <f>B52-C52</f>
        <v>548458.00999999989</v>
      </c>
      <c r="E52" s="71">
        <f>SUM(E13:E51)</f>
        <v>96400.5</v>
      </c>
      <c r="F52" s="72">
        <f t="shared" ref="E52:O52" si="7">SUM(F13:F51)</f>
        <v>100331.56</v>
      </c>
      <c r="G52" s="72">
        <f t="shared" si="7"/>
        <v>91377.35</v>
      </c>
      <c r="H52" s="72">
        <f t="shared" si="7"/>
        <v>104425.93000000001</v>
      </c>
      <c r="I52" s="72">
        <f t="shared" si="7"/>
        <v>97967.72</v>
      </c>
      <c r="J52" s="72">
        <f t="shared" si="7"/>
        <v>115995.51000000001</v>
      </c>
      <c r="K52" s="72">
        <f t="shared" si="7"/>
        <v>116827.24</v>
      </c>
      <c r="L52" s="72">
        <f t="shared" si="7"/>
        <v>95346.310000000012</v>
      </c>
      <c r="M52" s="72">
        <f t="shared" si="7"/>
        <v>81265.630000000019</v>
      </c>
      <c r="N52" s="72">
        <f t="shared" si="7"/>
        <v>0</v>
      </c>
      <c r="O52" s="72">
        <f t="shared" si="7"/>
        <v>0</v>
      </c>
      <c r="P52" s="72"/>
      <c r="Q52" s="73">
        <f>SUM(Q13:Q51)</f>
        <v>0</v>
      </c>
    </row>
    <row r="53" spans="1:17" ht="33.75" customHeight="1" x14ac:dyDescent="0.25"/>
    <row r="54" spans="1:17" ht="15.75" thickBot="1" x14ac:dyDescent="0.3"/>
    <row r="55" spans="1:17" ht="43.5" x14ac:dyDescent="0.65">
      <c r="A55" s="87" t="s">
        <v>19</v>
      </c>
      <c r="B55" s="88"/>
      <c r="C55" s="89" t="s">
        <v>15</v>
      </c>
      <c r="D55" s="90" t="s">
        <v>14</v>
      </c>
      <c r="E55" s="91">
        <v>42370</v>
      </c>
      <c r="F55" s="92">
        <v>42401</v>
      </c>
      <c r="G55" s="92">
        <v>42430</v>
      </c>
      <c r="H55" s="92">
        <v>42461</v>
      </c>
      <c r="I55" s="92">
        <v>42491</v>
      </c>
      <c r="J55" s="92">
        <v>42522</v>
      </c>
      <c r="K55" s="92">
        <v>42552</v>
      </c>
      <c r="L55" s="92">
        <v>42583</v>
      </c>
      <c r="M55" s="92">
        <v>42614</v>
      </c>
      <c r="N55" s="92">
        <v>42644</v>
      </c>
      <c r="O55" s="92">
        <v>42675</v>
      </c>
      <c r="P55" s="92">
        <v>42675</v>
      </c>
      <c r="Q55" s="93">
        <v>42705</v>
      </c>
    </row>
    <row r="56" spans="1:17" ht="41.25" customHeight="1" x14ac:dyDescent="0.35">
      <c r="A56" s="94" t="s">
        <v>18</v>
      </c>
      <c r="B56" s="43"/>
      <c r="C56" s="20"/>
      <c r="D56" s="39"/>
      <c r="E56" s="21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62"/>
    </row>
    <row r="57" spans="1:17" ht="45" customHeight="1" x14ac:dyDescent="0.3">
      <c r="A57" s="64" t="s">
        <v>20</v>
      </c>
      <c r="B57" s="1">
        <v>8000</v>
      </c>
      <c r="C57" s="11">
        <f t="shared" ref="C57:C68" si="8">SUM(E57:Q57)</f>
        <v>0</v>
      </c>
      <c r="D57" s="40">
        <f t="shared" ref="D57:D68" si="9">B57-C57</f>
        <v>8000</v>
      </c>
      <c r="E57" s="8"/>
      <c r="F57" s="2"/>
      <c r="G57" s="2"/>
      <c r="H57" s="2"/>
      <c r="I57" s="2"/>
      <c r="J57" s="2"/>
      <c r="K57" s="4"/>
      <c r="L57" s="5"/>
      <c r="M57" s="2"/>
      <c r="N57" s="2"/>
      <c r="O57" s="2"/>
      <c r="P57" s="2"/>
      <c r="Q57" s="65"/>
    </row>
    <row r="58" spans="1:17" ht="45" customHeight="1" x14ac:dyDescent="0.3">
      <c r="A58" s="64" t="s">
        <v>21</v>
      </c>
      <c r="B58" s="1">
        <v>140000</v>
      </c>
      <c r="C58" s="11">
        <f t="shared" si="8"/>
        <v>0</v>
      </c>
      <c r="D58" s="40">
        <f t="shared" si="9"/>
        <v>140000</v>
      </c>
      <c r="E58" s="8"/>
      <c r="F58" s="2"/>
      <c r="G58" s="2"/>
      <c r="H58" s="9"/>
      <c r="I58" s="2"/>
      <c r="J58" s="2"/>
      <c r="K58" s="4"/>
      <c r="L58" s="4"/>
      <c r="M58" s="2"/>
      <c r="N58" s="2"/>
      <c r="O58" s="2"/>
      <c r="P58" s="2"/>
      <c r="Q58" s="65"/>
    </row>
    <row r="59" spans="1:17" ht="45" customHeight="1" x14ac:dyDescent="0.3">
      <c r="A59" s="64" t="s">
        <v>22</v>
      </c>
      <c r="B59" s="1">
        <v>3000</v>
      </c>
      <c r="C59" s="11">
        <f t="shared" si="8"/>
        <v>0</v>
      </c>
      <c r="D59" s="40">
        <f t="shared" si="9"/>
        <v>3000</v>
      </c>
      <c r="E59" s="8"/>
      <c r="F59" s="2"/>
      <c r="G59" s="2"/>
      <c r="H59" s="9"/>
      <c r="I59" s="2"/>
      <c r="J59" s="2"/>
      <c r="K59" s="10"/>
      <c r="L59" s="4"/>
      <c r="M59" s="2"/>
      <c r="N59" s="2"/>
      <c r="O59" s="2"/>
      <c r="P59" s="2"/>
      <c r="Q59" s="65"/>
    </row>
    <row r="60" spans="1:17" ht="45" customHeight="1" x14ac:dyDescent="0.3">
      <c r="A60" s="64" t="s">
        <v>23</v>
      </c>
      <c r="B60" s="1">
        <v>20000</v>
      </c>
      <c r="C60" s="11">
        <f t="shared" si="8"/>
        <v>0</v>
      </c>
      <c r="D60" s="40">
        <f t="shared" si="9"/>
        <v>20000</v>
      </c>
      <c r="E60" s="8"/>
      <c r="F60" s="2"/>
      <c r="G60" s="2"/>
      <c r="H60" s="2"/>
      <c r="I60" s="2"/>
      <c r="J60" s="2"/>
      <c r="K60" s="6"/>
      <c r="L60" s="5"/>
      <c r="M60" s="2"/>
      <c r="N60" s="2"/>
      <c r="O60" s="2"/>
      <c r="P60" s="2"/>
      <c r="Q60" s="65"/>
    </row>
    <row r="61" spans="1:17" ht="45" customHeight="1" x14ac:dyDescent="0.3">
      <c r="A61" s="64" t="s">
        <v>24</v>
      </c>
      <c r="B61" s="1">
        <v>40000</v>
      </c>
      <c r="C61" s="11">
        <f t="shared" si="8"/>
        <v>0</v>
      </c>
      <c r="D61" s="40">
        <f t="shared" si="9"/>
        <v>40000</v>
      </c>
      <c r="E61" s="8"/>
      <c r="F61" s="2"/>
      <c r="G61" s="2"/>
      <c r="H61" s="4"/>
      <c r="I61" s="4"/>
      <c r="J61" s="4"/>
      <c r="K61" s="4"/>
      <c r="L61" s="4"/>
      <c r="M61" s="4"/>
      <c r="N61" s="2"/>
      <c r="O61" s="2"/>
      <c r="P61" s="2"/>
      <c r="Q61" s="65"/>
    </row>
    <row r="62" spans="1:17" ht="45" customHeight="1" x14ac:dyDescent="0.3">
      <c r="A62" s="64" t="s">
        <v>25</v>
      </c>
      <c r="B62" s="1">
        <v>30000</v>
      </c>
      <c r="C62" s="11">
        <f t="shared" si="8"/>
        <v>0</v>
      </c>
      <c r="D62" s="40">
        <f t="shared" si="9"/>
        <v>30000</v>
      </c>
      <c r="E62" s="8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65"/>
    </row>
    <row r="63" spans="1:17" ht="45" customHeight="1" x14ac:dyDescent="0.3">
      <c r="A63" s="64" t="s">
        <v>26</v>
      </c>
      <c r="B63" s="7">
        <v>80000</v>
      </c>
      <c r="C63" s="11">
        <f t="shared" si="8"/>
        <v>0</v>
      </c>
      <c r="D63" s="40">
        <f t="shared" si="9"/>
        <v>80000</v>
      </c>
      <c r="E63" s="8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65"/>
    </row>
    <row r="64" spans="1:17" ht="45" customHeight="1" x14ac:dyDescent="0.3">
      <c r="A64" s="64" t="s">
        <v>59</v>
      </c>
      <c r="B64" s="7">
        <v>8000</v>
      </c>
      <c r="C64" s="11">
        <f t="shared" si="8"/>
        <v>0</v>
      </c>
      <c r="D64" s="40">
        <f t="shared" si="9"/>
        <v>8000</v>
      </c>
      <c r="E64" s="8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65"/>
    </row>
    <row r="65" spans="1:17" ht="45" customHeight="1" x14ac:dyDescent="0.3">
      <c r="A65" s="64" t="s">
        <v>27</v>
      </c>
      <c r="B65" s="7">
        <v>6000</v>
      </c>
      <c r="C65" s="11">
        <f t="shared" si="8"/>
        <v>0</v>
      </c>
      <c r="D65" s="40">
        <f t="shared" si="9"/>
        <v>6000</v>
      </c>
      <c r="E65" s="8"/>
      <c r="F65" s="2"/>
      <c r="G65" s="2"/>
      <c r="H65" s="2"/>
      <c r="I65" s="2"/>
      <c r="J65" s="2"/>
      <c r="K65" s="2"/>
      <c r="L65" s="4"/>
      <c r="M65" s="2"/>
      <c r="N65" s="2"/>
      <c r="O65" s="2"/>
      <c r="P65" s="2"/>
      <c r="Q65" s="65"/>
    </row>
    <row r="66" spans="1:17" ht="45" customHeight="1" x14ac:dyDescent="0.3">
      <c r="A66" s="64" t="s">
        <v>60</v>
      </c>
      <c r="B66" s="7">
        <v>12000</v>
      </c>
      <c r="C66" s="11">
        <f t="shared" si="8"/>
        <v>0</v>
      </c>
      <c r="D66" s="40">
        <f t="shared" si="9"/>
        <v>12000</v>
      </c>
      <c r="E66" s="8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65"/>
    </row>
    <row r="67" spans="1:17" ht="45" customHeight="1" x14ac:dyDescent="0.3">
      <c r="A67" s="64" t="s">
        <v>28</v>
      </c>
      <c r="B67" s="7">
        <v>7900</v>
      </c>
      <c r="C67" s="11">
        <f t="shared" si="8"/>
        <v>7900</v>
      </c>
      <c r="D67" s="40">
        <f t="shared" si="9"/>
        <v>0</v>
      </c>
      <c r="E67" s="8"/>
      <c r="F67" s="2"/>
      <c r="G67" s="2"/>
      <c r="H67" s="2"/>
      <c r="I67" s="4"/>
      <c r="J67" s="4"/>
      <c r="K67" s="4"/>
      <c r="L67" s="5"/>
      <c r="M67" s="2">
        <v>7900</v>
      </c>
      <c r="N67" s="2"/>
      <c r="O67" s="2"/>
      <c r="P67" s="2"/>
      <c r="Q67" s="65"/>
    </row>
    <row r="68" spans="1:17" ht="45" customHeight="1" x14ac:dyDescent="0.3">
      <c r="A68" s="64" t="s">
        <v>39</v>
      </c>
      <c r="B68" s="7">
        <v>138901.35999999999</v>
      </c>
      <c r="C68" s="11">
        <f t="shared" si="8"/>
        <v>68864.100000000006</v>
      </c>
      <c r="D68" s="40">
        <f t="shared" si="9"/>
        <v>70037.25999999998</v>
      </c>
      <c r="E68" s="8"/>
      <c r="F68" s="2"/>
      <c r="G68" s="2">
        <v>48716.41</v>
      </c>
      <c r="H68" s="2"/>
      <c r="I68" s="2"/>
      <c r="J68" s="2"/>
      <c r="K68" s="2"/>
      <c r="L68" s="2"/>
      <c r="M68" s="2">
        <v>20147.689999999999</v>
      </c>
      <c r="N68" s="2"/>
      <c r="O68" s="2"/>
      <c r="P68" s="2"/>
      <c r="Q68" s="65"/>
    </row>
    <row r="69" spans="1:17" ht="39" customHeight="1" thickBot="1" x14ac:dyDescent="0.45">
      <c r="A69" s="95" t="s">
        <v>30</v>
      </c>
      <c r="B69" s="68">
        <f t="shared" ref="B69:Q69" si="10">SUM(B57:B68)</f>
        <v>493801.36</v>
      </c>
      <c r="C69" s="69">
        <f>SUM(C57:C68)</f>
        <v>76764.100000000006</v>
      </c>
      <c r="D69" s="68">
        <f>SUM(D57:D68)</f>
        <v>417037.26</v>
      </c>
      <c r="E69" s="96">
        <f t="shared" si="10"/>
        <v>0</v>
      </c>
      <c r="F69" s="96">
        <f t="shared" si="10"/>
        <v>0</v>
      </c>
      <c r="G69" s="96">
        <f t="shared" si="10"/>
        <v>48716.41</v>
      </c>
      <c r="H69" s="96">
        <f t="shared" si="10"/>
        <v>0</v>
      </c>
      <c r="I69" s="96">
        <f t="shared" si="10"/>
        <v>0</v>
      </c>
      <c r="J69" s="96">
        <f t="shared" si="10"/>
        <v>0</v>
      </c>
      <c r="K69" s="96">
        <f t="shared" si="10"/>
        <v>0</v>
      </c>
      <c r="L69" s="96">
        <f t="shared" si="10"/>
        <v>0</v>
      </c>
      <c r="M69" s="96">
        <f t="shared" si="10"/>
        <v>28047.69</v>
      </c>
      <c r="N69" s="96">
        <f t="shared" si="10"/>
        <v>0</v>
      </c>
      <c r="O69" s="96">
        <f t="shared" si="10"/>
        <v>0</v>
      </c>
      <c r="P69" s="96">
        <f t="shared" si="10"/>
        <v>0</v>
      </c>
      <c r="Q69" s="97">
        <f t="shared" si="10"/>
        <v>0</v>
      </c>
    </row>
  </sheetData>
  <sheetProtection selectLockedCells="1" selectUnlockedCells="1"/>
  <mergeCells count="43">
    <mergeCell ref="C33:Q33"/>
    <mergeCell ref="E41:Q41"/>
    <mergeCell ref="E5:G5"/>
    <mergeCell ref="E6:F6"/>
    <mergeCell ref="E7:F7"/>
    <mergeCell ref="E8:F8"/>
    <mergeCell ref="E9:F9"/>
    <mergeCell ref="A55:B55"/>
    <mergeCell ref="C55:C56"/>
    <mergeCell ref="D55:D56"/>
    <mergeCell ref="E55:E56"/>
    <mergeCell ref="K55:K56"/>
    <mergeCell ref="G55:G56"/>
    <mergeCell ref="H55:H56"/>
    <mergeCell ref="I55:I56"/>
    <mergeCell ref="J55:J56"/>
    <mergeCell ref="A56:B56"/>
    <mergeCell ref="Q11:Q12"/>
    <mergeCell ref="F55:F56"/>
    <mergeCell ref="L11:L12"/>
    <mergeCell ref="M11:M12"/>
    <mergeCell ref="N11:N12"/>
    <mergeCell ref="O11:O12"/>
    <mergeCell ref="Q55:Q56"/>
    <mergeCell ref="L55:L56"/>
    <mergeCell ref="M55:M56"/>
    <mergeCell ref="N55:N56"/>
    <mergeCell ref="O55:O56"/>
    <mergeCell ref="P55:P56"/>
    <mergeCell ref="C26:Q26"/>
    <mergeCell ref="A1:Q3"/>
    <mergeCell ref="A11:B11"/>
    <mergeCell ref="C11:C12"/>
    <mergeCell ref="E11:E12"/>
    <mergeCell ref="F11:F12"/>
    <mergeCell ref="G11:G12"/>
    <mergeCell ref="H11:H12"/>
    <mergeCell ref="I11:I12"/>
    <mergeCell ref="J11:J12"/>
    <mergeCell ref="D11:D12"/>
    <mergeCell ref="P11:P12"/>
    <mergeCell ref="K11:K12"/>
    <mergeCell ref="A5:B5"/>
  </mergeCells>
  <pageMargins left="0.51180555555555551" right="0.51180555555555551" top="0.49" bottom="0.49" header="0.35" footer="0.41"/>
  <pageSetup paperSize="9" scale="46" firstPageNumber="0" orientation="landscape" verticalDpi="300" r:id="rId1"/>
  <headerFooter alignWithMargins="0"/>
  <rowBreaks count="2" manualBreakCount="2">
    <brk id="32" max="16" man="1"/>
    <brk id="5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MONETARIO</vt:lpstr>
      <vt:lpstr>MONETARIO!Area_de_impressao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Oldeney Campos</dc:creator>
  <cp:lastModifiedBy>Oldeney</cp:lastModifiedBy>
  <cp:lastPrinted>2016-10-05T15:58:40Z</cp:lastPrinted>
  <dcterms:created xsi:type="dcterms:W3CDTF">2016-08-02T12:55:36Z</dcterms:created>
  <dcterms:modified xsi:type="dcterms:W3CDTF">2016-10-05T16:01:24Z</dcterms:modified>
</cp:coreProperties>
</file>