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P\Desktop\COMPRAS\DEMANDAS EM ANDAMENTO\APOIO ADMINISTRATIVO\"/>
    </mc:Choice>
  </mc:AlternateContent>
  <bookViews>
    <workbookView xWindow="0" yWindow="0" windowWidth="28800" windowHeight="12435"/>
  </bookViews>
  <sheets>
    <sheet name="Proposta" sheetId="1" r:id="rId1"/>
    <sheet name="Parametro" sheetId="2" r:id="rId2"/>
    <sheet name="Cozinheira" sheetId="3" r:id="rId3"/>
    <sheet name="Auxiliar de cozinha" sheetId="4" r:id="rId4"/>
    <sheet name="Auxiliar de Manutenção" sheetId="5" r:id="rId5"/>
    <sheet name="Jardineiro" sheetId="6" r:id="rId6"/>
    <sheet name="Uniforme" sheetId="7" r:id="rId7"/>
    <sheet name="Insumos_Cozinheiro e Auxliar" sheetId="8" r:id="rId8"/>
    <sheet name="Insumos_Auxiliar de Manutenção" sheetId="9" r:id="rId9"/>
    <sheet name="Insumos_Jardineiro" sheetId="10" r:id="rId10"/>
    <sheet name="Resumo valores mensais" sheetId="11" r:id="rId11"/>
  </sheets>
  <calcPr calcId="152511"/>
  <extLst>
    <ext uri="GoogleSheetsCustomDataVersion2">
      <go:sheetsCustomData xmlns:go="http://customooxmlschemas.google.com/" r:id="rId15" roundtripDataChecksum="OtVtMizDTpb/eo5i8iRFNZGQNaYwya0P8SEVuuGlsbM="/>
    </ext>
  </extLst>
</workbook>
</file>

<file path=xl/calcChain.xml><?xml version="1.0" encoding="utf-8"?>
<calcChain xmlns="http://schemas.openxmlformats.org/spreadsheetml/2006/main">
  <c r="I53" i="9" l="1"/>
  <c r="J53" i="9"/>
  <c r="G53" i="9"/>
  <c r="B15" i="11" l="1"/>
  <c r="B13" i="11"/>
  <c r="B7" i="11"/>
  <c r="B6" i="11"/>
  <c r="B14" i="11" s="1"/>
  <c r="B5" i="11"/>
  <c r="G47" i="10"/>
  <c r="I47" i="10" s="1"/>
  <c r="J47" i="10" s="1"/>
  <c r="G46" i="10"/>
  <c r="I46" i="10" s="1"/>
  <c r="J46" i="10" s="1"/>
  <c r="G45" i="10"/>
  <c r="I45" i="10" s="1"/>
  <c r="G38" i="10"/>
  <c r="H38" i="10" s="1"/>
  <c r="F38" i="10"/>
  <c r="F37" i="10"/>
  <c r="G37" i="10" s="1"/>
  <c r="H37" i="10" s="1"/>
  <c r="F36" i="10"/>
  <c r="G36" i="10" s="1"/>
  <c r="H36" i="10" s="1"/>
  <c r="F35" i="10"/>
  <c r="G35" i="10" s="1"/>
  <c r="H35" i="10" s="1"/>
  <c r="F34" i="10"/>
  <c r="G34" i="10" s="1"/>
  <c r="H34" i="10" s="1"/>
  <c r="F33" i="10"/>
  <c r="G33" i="10" s="1"/>
  <c r="H33" i="10" s="1"/>
  <c r="F32" i="10"/>
  <c r="G32" i="10" s="1"/>
  <c r="H32" i="10" s="1"/>
  <c r="F31" i="10"/>
  <c r="G31" i="10" s="1"/>
  <c r="H31" i="10" s="1"/>
  <c r="F30" i="10"/>
  <c r="G30" i="10" s="1"/>
  <c r="H30" i="10" s="1"/>
  <c r="F29" i="10"/>
  <c r="G29" i="10" s="1"/>
  <c r="H29" i="10" s="1"/>
  <c r="F28" i="10"/>
  <c r="G28" i="10" s="1"/>
  <c r="H28" i="10" s="1"/>
  <c r="F27" i="10"/>
  <c r="G27" i="10" s="1"/>
  <c r="H27" i="10" s="1"/>
  <c r="G26" i="10"/>
  <c r="H26" i="10" s="1"/>
  <c r="F26" i="10"/>
  <c r="F25" i="10"/>
  <c r="G25" i="10" s="1"/>
  <c r="G19" i="10"/>
  <c r="H19" i="10" s="1"/>
  <c r="G18" i="10"/>
  <c r="H18" i="10" s="1"/>
  <c r="G17" i="10"/>
  <c r="H17" i="10" s="1"/>
  <c r="G16" i="10"/>
  <c r="H16" i="10" s="1"/>
  <c r="G15" i="10"/>
  <c r="H15" i="10" s="1"/>
  <c r="G14" i="10"/>
  <c r="H14" i="10" s="1"/>
  <c r="G13" i="10"/>
  <c r="H13" i="10" s="1"/>
  <c r="G12" i="10"/>
  <c r="H12" i="10" s="1"/>
  <c r="G11" i="10"/>
  <c r="H11" i="10" s="1"/>
  <c r="G10" i="10"/>
  <c r="H10" i="10" s="1"/>
  <c r="G9" i="10"/>
  <c r="H9" i="10" s="1"/>
  <c r="G8" i="10"/>
  <c r="H8" i="10" s="1"/>
  <c r="G7" i="10"/>
  <c r="H7" i="10" s="1"/>
  <c r="G55" i="9"/>
  <c r="I55" i="9" s="1"/>
  <c r="J55" i="9" s="1"/>
  <c r="G54" i="9"/>
  <c r="I54" i="9" s="1"/>
  <c r="J54" i="9" s="1"/>
  <c r="F46" i="9"/>
  <c r="G46" i="9" s="1"/>
  <c r="H46" i="9" s="1"/>
  <c r="F45" i="9"/>
  <c r="G45" i="9" s="1"/>
  <c r="H45" i="9" s="1"/>
  <c r="F44" i="9"/>
  <c r="G44" i="9" s="1"/>
  <c r="H44" i="9" s="1"/>
  <c r="F43" i="9"/>
  <c r="G43" i="9" s="1"/>
  <c r="H43" i="9" s="1"/>
  <c r="F42" i="9"/>
  <c r="G42" i="9" s="1"/>
  <c r="H42" i="9" s="1"/>
  <c r="F41" i="9"/>
  <c r="G41" i="9" s="1"/>
  <c r="H41" i="9" s="1"/>
  <c r="G40" i="9"/>
  <c r="H40" i="9" s="1"/>
  <c r="F40" i="9"/>
  <c r="F39" i="9"/>
  <c r="G39" i="9" s="1"/>
  <c r="H39" i="9" s="1"/>
  <c r="F38" i="9"/>
  <c r="G38" i="9" s="1"/>
  <c r="H38" i="9" s="1"/>
  <c r="F37" i="9"/>
  <c r="G37" i="9" s="1"/>
  <c r="H37" i="9" s="1"/>
  <c r="F36" i="9"/>
  <c r="G36" i="9" s="1"/>
  <c r="H36" i="9" s="1"/>
  <c r="F35" i="9"/>
  <c r="G35" i="9" s="1"/>
  <c r="H35" i="9" s="1"/>
  <c r="F34" i="9"/>
  <c r="G34" i="9" s="1"/>
  <c r="H34" i="9" s="1"/>
  <c r="F33" i="9"/>
  <c r="G33" i="9" s="1"/>
  <c r="G27" i="9"/>
  <c r="H27" i="9" s="1"/>
  <c r="G26" i="9"/>
  <c r="H26" i="9" s="1"/>
  <c r="G25" i="9"/>
  <c r="H25" i="9" s="1"/>
  <c r="G24" i="9"/>
  <c r="H24" i="9" s="1"/>
  <c r="G23" i="9"/>
  <c r="H23" i="9" s="1"/>
  <c r="G22" i="9"/>
  <c r="H22" i="9" s="1"/>
  <c r="G21" i="9"/>
  <c r="H21" i="9" s="1"/>
  <c r="G20" i="9"/>
  <c r="H20" i="9" s="1"/>
  <c r="G19" i="9"/>
  <c r="H19" i="9" s="1"/>
  <c r="G18" i="9"/>
  <c r="H18" i="9" s="1"/>
  <c r="G17" i="9"/>
  <c r="H17" i="9" s="1"/>
  <c r="G16" i="9"/>
  <c r="H16" i="9" s="1"/>
  <c r="G15" i="9"/>
  <c r="H15" i="9" s="1"/>
  <c r="G14" i="9"/>
  <c r="H14" i="9" s="1"/>
  <c r="G13" i="9"/>
  <c r="H13" i="9" s="1"/>
  <c r="G12" i="9"/>
  <c r="H12" i="9" s="1"/>
  <c r="G11" i="9"/>
  <c r="H11" i="9" s="1"/>
  <c r="G10" i="9"/>
  <c r="H10" i="9" s="1"/>
  <c r="G9" i="9"/>
  <c r="H9" i="9" s="1"/>
  <c r="G8" i="9"/>
  <c r="H8" i="9" s="1"/>
  <c r="G7" i="9"/>
  <c r="H7" i="9" s="1"/>
  <c r="G32" i="8"/>
  <c r="H32" i="8" s="1"/>
  <c r="G31" i="8"/>
  <c r="H31" i="8" s="1"/>
  <c r="G30" i="8"/>
  <c r="H30" i="8" s="1"/>
  <c r="G29" i="8"/>
  <c r="H29" i="8" s="1"/>
  <c r="G28" i="8"/>
  <c r="H28" i="8" s="1"/>
  <c r="G27" i="8"/>
  <c r="H27" i="8" s="1"/>
  <c r="G26" i="8"/>
  <c r="H26" i="8" s="1"/>
  <c r="H25" i="8"/>
  <c r="G25" i="8"/>
  <c r="G24" i="8"/>
  <c r="H24" i="8" s="1"/>
  <c r="G23" i="8"/>
  <c r="H23" i="8" s="1"/>
  <c r="G22" i="8"/>
  <c r="H22" i="8" s="1"/>
  <c r="G21" i="8"/>
  <c r="H21" i="8" s="1"/>
  <c r="G20" i="8"/>
  <c r="H20" i="8" s="1"/>
  <c r="G19" i="8"/>
  <c r="H19" i="8" s="1"/>
  <c r="G18" i="8"/>
  <c r="H18" i="8" s="1"/>
  <c r="G17" i="8"/>
  <c r="H17" i="8" s="1"/>
  <c r="G16" i="8"/>
  <c r="H16" i="8" s="1"/>
  <c r="G15" i="8"/>
  <c r="H15" i="8" s="1"/>
  <c r="G14" i="8"/>
  <c r="H14" i="8" s="1"/>
  <c r="H13" i="8"/>
  <c r="G13" i="8"/>
  <c r="G12" i="8"/>
  <c r="H12" i="8" s="1"/>
  <c r="G11" i="8"/>
  <c r="H11" i="8" s="1"/>
  <c r="G10" i="8"/>
  <c r="H10" i="8" s="1"/>
  <c r="G9" i="8"/>
  <c r="H9" i="8" s="1"/>
  <c r="G8" i="8"/>
  <c r="H7" i="8"/>
  <c r="G7" i="8"/>
  <c r="I49" i="7"/>
  <c r="H49" i="7"/>
  <c r="G49" i="7"/>
  <c r="G48" i="7"/>
  <c r="H48" i="7" s="1"/>
  <c r="I48" i="7" s="1"/>
  <c r="H47" i="7"/>
  <c r="I47" i="7" s="1"/>
  <c r="G47" i="7"/>
  <c r="G46" i="7"/>
  <c r="H46" i="7" s="1"/>
  <c r="I46" i="7" s="1"/>
  <c r="G45" i="7"/>
  <c r="H45" i="7" s="1"/>
  <c r="I45" i="7" s="1"/>
  <c r="G44" i="7"/>
  <c r="H44" i="7" s="1"/>
  <c r="I44" i="7" s="1"/>
  <c r="G43" i="7"/>
  <c r="H43" i="7" s="1"/>
  <c r="I43" i="7" s="1"/>
  <c r="H42" i="7"/>
  <c r="I42" i="7" s="1"/>
  <c r="G42" i="7"/>
  <c r="G41" i="7"/>
  <c r="H41" i="7" s="1"/>
  <c r="I41" i="7" s="1"/>
  <c r="G40" i="7"/>
  <c r="H40" i="7" s="1"/>
  <c r="I40" i="7" s="1"/>
  <c r="G28" i="7"/>
  <c r="H28" i="7" s="1"/>
  <c r="I28" i="7" s="1"/>
  <c r="G27" i="7"/>
  <c r="H27" i="7" s="1"/>
  <c r="I27" i="7" s="1"/>
  <c r="G26" i="7"/>
  <c r="H26" i="7" s="1"/>
  <c r="I26" i="7" s="1"/>
  <c r="G25" i="7"/>
  <c r="H25" i="7" s="1"/>
  <c r="I25" i="7" s="1"/>
  <c r="H24" i="7"/>
  <c r="I24" i="7" s="1"/>
  <c r="G24" i="7"/>
  <c r="G23" i="7"/>
  <c r="H23" i="7" s="1"/>
  <c r="G13" i="7"/>
  <c r="H13" i="7" s="1"/>
  <c r="I13" i="7" s="1"/>
  <c r="G12" i="7"/>
  <c r="H12" i="7" s="1"/>
  <c r="I12" i="7" s="1"/>
  <c r="G11" i="7"/>
  <c r="H11" i="7" s="1"/>
  <c r="I11" i="7" s="1"/>
  <c r="G10" i="7"/>
  <c r="H10" i="7" s="1"/>
  <c r="I10" i="7" s="1"/>
  <c r="H9" i="7"/>
  <c r="I9" i="7" s="1"/>
  <c r="G9" i="7"/>
  <c r="G8" i="7"/>
  <c r="H8" i="7" s="1"/>
  <c r="I8" i="7" s="1"/>
  <c r="H7" i="7"/>
  <c r="G7" i="7"/>
  <c r="E174" i="6"/>
  <c r="F7" i="11" s="1"/>
  <c r="F152" i="6"/>
  <c r="F149" i="6"/>
  <c r="F148" i="6"/>
  <c r="G126" i="6"/>
  <c r="G127" i="6" s="1"/>
  <c r="G133" i="6" s="1"/>
  <c r="F120" i="6"/>
  <c r="F119" i="6"/>
  <c r="F118" i="6"/>
  <c r="F117" i="6"/>
  <c r="F116" i="6"/>
  <c r="F107" i="6"/>
  <c r="F105" i="6"/>
  <c r="F104" i="6"/>
  <c r="F103" i="6"/>
  <c r="E103" i="6"/>
  <c r="F102" i="6"/>
  <c r="G87" i="6"/>
  <c r="G86" i="6"/>
  <c r="F85" i="6"/>
  <c r="G84" i="6"/>
  <c r="F84" i="6"/>
  <c r="G82" i="6"/>
  <c r="F82" i="6"/>
  <c r="F75" i="6"/>
  <c r="E106" i="6" s="1"/>
  <c r="F106" i="6" s="1"/>
  <c r="F57" i="6"/>
  <c r="G49" i="6"/>
  <c r="G52" i="6" s="1"/>
  <c r="G47" i="6"/>
  <c r="G48" i="6" s="1"/>
  <c r="E40" i="6"/>
  <c r="E38" i="6"/>
  <c r="E37" i="6"/>
  <c r="E36" i="6"/>
  <c r="E35" i="6"/>
  <c r="E34" i="6"/>
  <c r="F28" i="6"/>
  <c r="A28" i="6"/>
  <c r="F23" i="6"/>
  <c r="F22" i="6"/>
  <c r="F153" i="5"/>
  <c r="F152" i="5"/>
  <c r="F151" i="5"/>
  <c r="F149" i="5"/>
  <c r="F148" i="5"/>
  <c r="G133" i="5"/>
  <c r="G127" i="5"/>
  <c r="G126" i="5"/>
  <c r="F120" i="5"/>
  <c r="F119" i="5"/>
  <c r="F118" i="5"/>
  <c r="F117" i="5"/>
  <c r="F116" i="5"/>
  <c r="F107" i="5"/>
  <c r="F106" i="5"/>
  <c r="F105" i="5"/>
  <c r="E103" i="5"/>
  <c r="F103" i="5" s="1"/>
  <c r="F102" i="5"/>
  <c r="F104" i="5" s="1"/>
  <c r="G87" i="5"/>
  <c r="G86" i="5"/>
  <c r="F85" i="5"/>
  <c r="G84" i="5"/>
  <c r="G85" i="5" s="1"/>
  <c r="F84" i="5"/>
  <c r="F83" i="5"/>
  <c r="F82" i="5"/>
  <c r="G82" i="5" s="1"/>
  <c r="F75" i="5"/>
  <c r="F115" i="5" s="1"/>
  <c r="F57" i="5"/>
  <c r="G47" i="5"/>
  <c r="G49" i="5" s="1"/>
  <c r="E38" i="5"/>
  <c r="E37" i="5"/>
  <c r="E36" i="5"/>
  <c r="E35" i="5"/>
  <c r="E34" i="5"/>
  <c r="F28" i="5"/>
  <c r="E174" i="5" s="1"/>
  <c r="F23" i="5"/>
  <c r="F22" i="5"/>
  <c r="E173" i="4"/>
  <c r="F5" i="11" s="1"/>
  <c r="F151" i="4"/>
  <c r="F148" i="4"/>
  <c r="F147" i="4"/>
  <c r="G133" i="4"/>
  <c r="G126" i="4"/>
  <c r="G127" i="4" s="1"/>
  <c r="F120" i="4"/>
  <c r="F119" i="4"/>
  <c r="F118" i="4"/>
  <c r="F117" i="4"/>
  <c r="F116" i="4"/>
  <c r="F107" i="4"/>
  <c r="E106" i="4"/>
  <c r="F106" i="4" s="1"/>
  <c r="F105" i="4"/>
  <c r="F104" i="4"/>
  <c r="E103" i="4"/>
  <c r="F103" i="4" s="1"/>
  <c r="F102" i="4"/>
  <c r="G87" i="4"/>
  <c r="G86" i="4"/>
  <c r="F85" i="4"/>
  <c r="G84" i="4"/>
  <c r="G85" i="4" s="1"/>
  <c r="F84" i="4"/>
  <c r="G82" i="4"/>
  <c r="F82" i="4"/>
  <c r="F75" i="4"/>
  <c r="F115" i="4" s="1"/>
  <c r="F57" i="4"/>
  <c r="G47" i="4"/>
  <c r="E40" i="4"/>
  <c r="E38" i="4"/>
  <c r="E37" i="4"/>
  <c r="E36" i="4"/>
  <c r="E35" i="4"/>
  <c r="E34" i="4"/>
  <c r="F28" i="4"/>
  <c r="A28" i="4"/>
  <c r="F23" i="4"/>
  <c r="F22" i="4"/>
  <c r="E173" i="3"/>
  <c r="F4" i="11" s="1"/>
  <c r="F151" i="3"/>
  <c r="F148" i="3"/>
  <c r="F147" i="3"/>
  <c r="G126" i="3"/>
  <c r="G127" i="3" s="1"/>
  <c r="G133" i="3" s="1"/>
  <c r="F120" i="3"/>
  <c r="F119" i="3"/>
  <c r="F118" i="3"/>
  <c r="F117" i="3"/>
  <c r="F116" i="3"/>
  <c r="F105" i="3"/>
  <c r="F107" i="3" s="1"/>
  <c r="E103" i="3"/>
  <c r="F103" i="3" s="1"/>
  <c r="F102" i="3"/>
  <c r="F104" i="3" s="1"/>
  <c r="G86" i="3"/>
  <c r="F85" i="3"/>
  <c r="F84" i="3"/>
  <c r="G84" i="3" s="1"/>
  <c r="G85" i="3" s="1"/>
  <c r="F82" i="3"/>
  <c r="G82" i="3" s="1"/>
  <c r="F75" i="3"/>
  <c r="E106" i="3" s="1"/>
  <c r="F106" i="3" s="1"/>
  <c r="F57" i="3"/>
  <c r="G47" i="3"/>
  <c r="E40" i="3"/>
  <c r="E38" i="3"/>
  <c r="E37" i="3"/>
  <c r="E36" i="3"/>
  <c r="E35" i="3"/>
  <c r="F28" i="3"/>
  <c r="F23" i="3"/>
  <c r="F22" i="3"/>
  <c r="K46" i="2"/>
  <c r="H46" i="2"/>
  <c r="E46" i="2"/>
  <c r="F149" i="4" s="1"/>
  <c r="F153" i="4" s="1"/>
  <c r="F154" i="4" s="1"/>
  <c r="B46" i="2"/>
  <c r="F149" i="3" s="1"/>
  <c r="F153" i="3" s="1"/>
  <c r="F154" i="3" s="1"/>
  <c r="K43" i="2"/>
  <c r="H43" i="2"/>
  <c r="K33" i="2"/>
  <c r="H33" i="2"/>
  <c r="E33" i="2"/>
  <c r="B33" i="2"/>
  <c r="K9" i="2"/>
  <c r="H9" i="2"/>
  <c r="A28" i="5" s="1"/>
  <c r="E9" i="2"/>
  <c r="B9" i="2"/>
  <c r="B4" i="11" s="1"/>
  <c r="B12" i="11" s="1"/>
  <c r="S8" i="2"/>
  <c r="S7" i="2"/>
  <c r="O7" i="2"/>
  <c r="S4" i="2"/>
  <c r="D16" i="1"/>
  <c r="H31" i="7" l="1"/>
  <c r="H32" i="7" s="1"/>
  <c r="G138" i="5" s="1"/>
  <c r="I23" i="7"/>
  <c r="I50" i="7"/>
  <c r="H14" i="7"/>
  <c r="H15" i="7" s="1"/>
  <c r="G138" i="4" s="1"/>
  <c r="G138" i="3"/>
  <c r="I7" i="7"/>
  <c r="I14" i="7" s="1"/>
  <c r="G161" i="6"/>
  <c r="G58" i="6"/>
  <c r="G57" i="6"/>
  <c r="G59" i="6" s="1"/>
  <c r="G95" i="6" s="1"/>
  <c r="F155" i="5"/>
  <c r="G52" i="3"/>
  <c r="G83" i="6"/>
  <c r="G89" i="6" s="1"/>
  <c r="G97" i="6" s="1"/>
  <c r="G20" i="10"/>
  <c r="G139" i="6" s="1"/>
  <c r="B43" i="2"/>
  <c r="F150" i="5"/>
  <c r="F154" i="5" s="1"/>
  <c r="F150" i="6"/>
  <c r="F154" i="6" s="1"/>
  <c r="G48" i="4"/>
  <c r="G52" i="4" s="1"/>
  <c r="G52" i="5"/>
  <c r="G33" i="8"/>
  <c r="H8" i="8"/>
  <c r="H33" i="8" s="1"/>
  <c r="I56" i="9"/>
  <c r="G141" i="5" s="1"/>
  <c r="J56" i="9"/>
  <c r="F155" i="6"/>
  <c r="E43" i="2"/>
  <c r="G48" i="3"/>
  <c r="F115" i="3"/>
  <c r="G49" i="4"/>
  <c r="F115" i="6"/>
  <c r="I31" i="7"/>
  <c r="G28" i="9"/>
  <c r="G139" i="5" s="1"/>
  <c r="A28" i="3"/>
  <c r="E34" i="3" s="1"/>
  <c r="G49" i="3"/>
  <c r="H33" i="9"/>
  <c r="H47" i="9" s="1"/>
  <c r="G47" i="9"/>
  <c r="G48" i="5"/>
  <c r="H20" i="10"/>
  <c r="H25" i="10"/>
  <c r="H39" i="10" s="1"/>
  <c r="G39" i="10"/>
  <c r="G85" i="6"/>
  <c r="H28" i="9"/>
  <c r="I48" i="10"/>
  <c r="G141" i="6" s="1"/>
  <c r="J45" i="10"/>
  <c r="J48" i="10" s="1"/>
  <c r="F6" i="11"/>
  <c r="F8" i="11" s="1"/>
  <c r="H50" i="7"/>
  <c r="H51" i="7" s="1"/>
  <c r="G138" i="6" s="1"/>
  <c r="F47" i="9"/>
  <c r="F39" i="10"/>
  <c r="G160" i="4" l="1"/>
  <c r="G58" i="4"/>
  <c r="G57" i="4"/>
  <c r="G59" i="4" s="1"/>
  <c r="G95" i="4" s="1"/>
  <c r="G83" i="4"/>
  <c r="G89" i="4" s="1"/>
  <c r="G97" i="4" s="1"/>
  <c r="G34" i="8"/>
  <c r="G35" i="8"/>
  <c r="G57" i="3"/>
  <c r="G59" i="3" s="1"/>
  <c r="G95" i="3" s="1"/>
  <c r="G64" i="3"/>
  <c r="G160" i="3"/>
  <c r="G58" i="3"/>
  <c r="G161" i="5"/>
  <c r="G57" i="5"/>
  <c r="G59" i="5" s="1"/>
  <c r="G95" i="5" s="1"/>
  <c r="G58" i="5"/>
  <c r="G64" i="6"/>
  <c r="G83" i="3"/>
  <c r="G89" i="3" s="1"/>
  <c r="G97" i="3" s="1"/>
  <c r="G140" i="6"/>
  <c r="G143" i="6" s="1"/>
  <c r="G165" i="6" s="1"/>
  <c r="G140" i="5"/>
  <c r="G143" i="5" s="1"/>
  <c r="G165" i="5" s="1"/>
  <c r="G83" i="5"/>
  <c r="G89" i="5" s="1"/>
  <c r="G97" i="5" s="1"/>
  <c r="G98" i="3" l="1"/>
  <c r="G64" i="4"/>
  <c r="G64" i="5"/>
  <c r="G107" i="3"/>
  <c r="G102" i="3"/>
  <c r="G73" i="3"/>
  <c r="G67" i="3"/>
  <c r="G105" i="3"/>
  <c r="G104" i="3"/>
  <c r="G72" i="3"/>
  <c r="G74" i="3"/>
  <c r="G106" i="3"/>
  <c r="G71" i="3"/>
  <c r="G103" i="3"/>
  <c r="G75" i="3"/>
  <c r="G96" i="3" s="1"/>
  <c r="G70" i="3"/>
  <c r="G69" i="3"/>
  <c r="G68" i="3"/>
  <c r="G107" i="6"/>
  <c r="G102" i="6"/>
  <c r="G108" i="6" s="1"/>
  <c r="G163" i="6" s="1"/>
  <c r="G74" i="6"/>
  <c r="G68" i="6"/>
  <c r="G103" i="6"/>
  <c r="G71" i="6"/>
  <c r="G105" i="6"/>
  <c r="G73" i="6"/>
  <c r="G67" i="6"/>
  <c r="G104" i="6"/>
  <c r="G72" i="6"/>
  <c r="G106" i="6"/>
  <c r="G70" i="6"/>
  <c r="G69" i="6"/>
  <c r="G75" i="6"/>
  <c r="G96" i="6" s="1"/>
  <c r="G98" i="6" s="1"/>
  <c r="G139" i="3"/>
  <c r="G142" i="3" s="1"/>
  <c r="G164" i="3" s="1"/>
  <c r="G139" i="4"/>
  <c r="G142" i="4" s="1"/>
  <c r="G164" i="4" s="1"/>
  <c r="G103" i="4" l="1"/>
  <c r="G71" i="4"/>
  <c r="G107" i="4"/>
  <c r="G102" i="4"/>
  <c r="G74" i="4"/>
  <c r="G105" i="4"/>
  <c r="G75" i="4"/>
  <c r="G96" i="4" s="1"/>
  <c r="G98" i="4" s="1"/>
  <c r="G68" i="4"/>
  <c r="G106" i="4"/>
  <c r="G67" i="4"/>
  <c r="G70" i="4"/>
  <c r="G69" i="4"/>
  <c r="G104" i="4"/>
  <c r="G73" i="4"/>
  <c r="G72" i="4"/>
  <c r="G106" i="5"/>
  <c r="G103" i="5"/>
  <c r="G72" i="5"/>
  <c r="G102" i="5"/>
  <c r="G69" i="5"/>
  <c r="G104" i="5"/>
  <c r="G74" i="5"/>
  <c r="G67" i="5"/>
  <c r="G107" i="5"/>
  <c r="G73" i="5"/>
  <c r="G71" i="5"/>
  <c r="G70" i="5"/>
  <c r="G105" i="5"/>
  <c r="G68" i="5"/>
  <c r="G108" i="3"/>
  <c r="G162" i="3" s="1"/>
  <c r="G161" i="3"/>
  <c r="G162" i="6"/>
  <c r="G111" i="6"/>
  <c r="G108" i="4" l="1"/>
  <c r="G162" i="4" s="1"/>
  <c r="G75" i="5"/>
  <c r="G96" i="5" s="1"/>
  <c r="G98" i="5" s="1"/>
  <c r="G120" i="6"/>
  <c r="G117" i="6"/>
  <c r="G114" i="6"/>
  <c r="G119" i="6"/>
  <c r="G116" i="6"/>
  <c r="G118" i="6"/>
  <c r="G111" i="3"/>
  <c r="G108" i="5"/>
  <c r="G163" i="5" s="1"/>
  <c r="G161" i="4"/>
  <c r="G111" i="4"/>
  <c r="G115" i="6" l="1"/>
  <c r="G121" i="6" s="1"/>
  <c r="G132" i="6" s="1"/>
  <c r="G134" i="6" s="1"/>
  <c r="G164" i="6" s="1"/>
  <c r="G166" i="6" s="1"/>
  <c r="G118" i="3"/>
  <c r="G119" i="3"/>
  <c r="G120" i="3"/>
  <c r="G117" i="3"/>
  <c r="G114" i="3"/>
  <c r="G116" i="3"/>
  <c r="G120" i="4"/>
  <c r="G117" i="4"/>
  <c r="G114" i="4"/>
  <c r="G118" i="4"/>
  <c r="G119" i="4"/>
  <c r="G116" i="4"/>
  <c r="G162" i="5"/>
  <c r="G111" i="5"/>
  <c r="G148" i="6" l="1"/>
  <c r="G115" i="4"/>
  <c r="G121" i="4"/>
  <c r="G132" i="4" s="1"/>
  <c r="G134" i="4" s="1"/>
  <c r="G163" i="4" s="1"/>
  <c r="G165" i="4" s="1"/>
  <c r="G119" i="5"/>
  <c r="G116" i="5"/>
  <c r="G117" i="5"/>
  <c r="G114" i="5"/>
  <c r="G120" i="5"/>
  <c r="G118" i="5"/>
  <c r="G115" i="3"/>
  <c r="G121" i="3"/>
  <c r="G132" i="3" s="1"/>
  <c r="G134" i="3" s="1"/>
  <c r="G163" i="3" s="1"/>
  <c r="G165" i="3" s="1"/>
  <c r="G115" i="5" l="1"/>
  <c r="G121" i="5" s="1"/>
  <c r="G132" i="5" s="1"/>
  <c r="G134" i="5" s="1"/>
  <c r="G164" i="5" s="1"/>
  <c r="G166" i="5" s="1"/>
  <c r="G149" i="6"/>
  <c r="G168" i="6" s="1"/>
  <c r="G147" i="4"/>
  <c r="G147" i="3"/>
  <c r="G148" i="5" l="1"/>
  <c r="G153" i="6"/>
  <c r="G152" i="6"/>
  <c r="G151" i="6"/>
  <c r="G172" i="6"/>
  <c r="G150" i="6"/>
  <c r="G148" i="3"/>
  <c r="G167" i="3" s="1"/>
  <c r="G148" i="4"/>
  <c r="G167" i="4" s="1"/>
  <c r="G149" i="3" l="1"/>
  <c r="G171" i="3"/>
  <c r="G150" i="3"/>
  <c r="G152" i="3"/>
  <c r="G151" i="3"/>
  <c r="G154" i="6"/>
  <c r="G155" i="6" s="1"/>
  <c r="G167" i="6" s="1"/>
  <c r="G149" i="5"/>
  <c r="G168" i="5" s="1"/>
  <c r="C7" i="11"/>
  <c r="E7" i="11" s="1"/>
  <c r="G7" i="11" s="1"/>
  <c r="C15" i="11" s="1"/>
  <c r="E15" i="11" s="1"/>
  <c r="G174" i="6"/>
  <c r="G175" i="6" s="1"/>
  <c r="G173" i="6"/>
  <c r="G151" i="4"/>
  <c r="G149" i="4"/>
  <c r="G171" i="4"/>
  <c r="G152" i="4"/>
  <c r="G150" i="4"/>
  <c r="G151" i="5" l="1"/>
  <c r="G152" i="5"/>
  <c r="G172" i="5"/>
  <c r="G153" i="5"/>
  <c r="G150" i="5"/>
  <c r="G153" i="4"/>
  <c r="G154" i="4" s="1"/>
  <c r="G166" i="4" s="1"/>
  <c r="C5" i="11"/>
  <c r="E5" i="11" s="1"/>
  <c r="G5" i="11" s="1"/>
  <c r="C13" i="11" s="1"/>
  <c r="E13" i="11" s="1"/>
  <c r="G172" i="4"/>
  <c r="G173" i="4"/>
  <c r="G174" i="4" s="1"/>
  <c r="C4" i="11"/>
  <c r="E4" i="11" s="1"/>
  <c r="G172" i="3"/>
  <c r="G173" i="3"/>
  <c r="G174" i="3" s="1"/>
  <c r="G153" i="3"/>
  <c r="G154" i="3" s="1"/>
  <c r="G166" i="3" s="1"/>
  <c r="G154" i="5" l="1"/>
  <c r="G155" i="5" s="1"/>
  <c r="G167" i="5" s="1"/>
  <c r="G4" i="11"/>
  <c r="G173" i="5"/>
  <c r="C6" i="11"/>
  <c r="E6" i="11" s="1"/>
  <c r="G6" i="11" s="1"/>
  <c r="C14" i="11" s="1"/>
  <c r="E14" i="11" s="1"/>
  <c r="G174" i="5"/>
  <c r="G175" i="5" s="1"/>
  <c r="E8" i="11" l="1"/>
  <c r="C12" i="11"/>
  <c r="G8" i="11"/>
  <c r="C16" i="11" l="1"/>
  <c r="E12" i="11"/>
  <c r="E16" i="11" s="1"/>
</calcChain>
</file>

<file path=xl/comments1.xml><?xml version="1.0" encoding="utf-8"?>
<comments xmlns="http://schemas.openxmlformats.org/spreadsheetml/2006/main">
  <authors>
    <author/>
  </authors>
  <commentList>
    <comment ref="S6" authorId="0" shapeId="0">
      <text>
        <r>
          <rPr>
            <sz val="11"/>
            <color theme="1"/>
            <rFont val="Calibri"/>
            <scheme val="minor"/>
          </rPr>
          <t>======
ID#AAAAyiEmcuo
Marlena Raquel dos Santos    (2023-06-05 18:05:24)
Taxa de Fecundidade</t>
        </r>
      </text>
    </comment>
    <comment ref="O7" authorId="0" shapeId="0">
      <text>
        <r>
          <rPr>
            <sz val="11"/>
            <color theme="1"/>
            <rFont val="Calibri"/>
            <scheme val="minor"/>
          </rPr>
          <t>======
ID#AAAAyiEmcxs
Marlena Raquel dos Santos    (2023-06-05 18:05:24)
O total dos tipos de desligamento informado pela empresa deve ser 100%</t>
        </r>
      </text>
    </comment>
    <comment ref="S7" authorId="0" shapeId="0">
      <text>
        <r>
          <rPr>
            <sz val="11"/>
            <color theme="1"/>
            <rFont val="Calibri"/>
            <scheme val="minor"/>
          </rPr>
          <t>======
ID#AAAAyiEmcxw
Marlena Raquel dos Santos    (2023-06-05 18:05:24)
Dados IBGE 2018</t>
        </r>
      </text>
    </comment>
    <comment ref="A34" authorId="0" shapeId="0">
      <text>
        <r>
          <rPr>
            <sz val="11"/>
            <color theme="1"/>
            <rFont val="Calibri"/>
            <scheme val="minor"/>
          </rPr>
          <t>======
ID#AAAAyiEmcu0
Fernanda Lima Maciel    (2023-06-05 18:05:24)
Art. 22, Inciso I, da Lei nº 8.212/91.</t>
        </r>
      </text>
    </comment>
    <comment ref="D34" authorId="0" shapeId="0">
      <text>
        <r>
          <rPr>
            <sz val="11"/>
            <color theme="1"/>
            <rFont val="Calibri"/>
            <scheme val="minor"/>
          </rPr>
          <t>======
ID#AAAAyiEmcvk
Fernanda Lima Maciel    (2023-06-05 18:05:24)
Art. 22, Inciso I, da Lei nº 8.212/91.</t>
        </r>
      </text>
    </comment>
    <comment ref="G34" authorId="0" shapeId="0">
      <text>
        <r>
          <rPr>
            <sz val="11"/>
            <color theme="1"/>
            <rFont val="Calibri"/>
            <scheme val="minor"/>
          </rPr>
          <t>======
ID#AAAAyiEmcw0
Fernanda Lima Maciel    (2023-06-05 18:05:24)
Art. 22, Inciso I, da Lei nº 8.212/91.</t>
        </r>
      </text>
    </comment>
    <comment ref="J34" authorId="0" shapeId="0">
      <text>
        <r>
          <rPr>
            <sz val="11"/>
            <color theme="1"/>
            <rFont val="Calibri"/>
            <scheme val="minor"/>
          </rPr>
          <t>======
ID#AAAAyhxbyjE
Fernanda Lima Maciel    (2023-06-05 18:05:24)
Art. 22, Inciso I, da Lei nº 8.212/91.</t>
        </r>
      </text>
    </comment>
    <comment ref="A35" authorId="0" shapeId="0">
      <text>
        <r>
          <rPr>
            <sz val="11"/>
            <color theme="1"/>
            <rFont val="Calibri"/>
            <scheme val="minor"/>
          </rPr>
          <t>======
ID#AAAAyhxbyi8
Fernanda Lima Maciel    (2023-06-05 18:05:24)
Art. 3º, Inciso I, Decreto n.º 87.043/82.</t>
        </r>
      </text>
    </comment>
    <comment ref="D35" authorId="0" shapeId="0">
      <text>
        <r>
          <rPr>
            <sz val="11"/>
            <color theme="1"/>
            <rFont val="Calibri"/>
            <scheme val="minor"/>
          </rPr>
          <t>======
ID#AAAAyiEmcrU
Fernanda Lima Maciel    (2023-06-05 18:05:24)
Art. 3º, Inciso I, Decreto n.º 87.043/82.</t>
        </r>
      </text>
    </comment>
    <comment ref="G35" authorId="0" shapeId="0">
      <text>
        <r>
          <rPr>
            <sz val="11"/>
            <color theme="1"/>
            <rFont val="Calibri"/>
            <scheme val="minor"/>
          </rPr>
          <t>======
ID#AAAAyiEmclA
Fernanda Lima Maciel    (2023-06-05 18:05:24)
Art. 3º, Inciso I, Decreto n.º 87.043/82.</t>
        </r>
      </text>
    </comment>
    <comment ref="J35" authorId="0" shapeId="0">
      <text>
        <r>
          <rPr>
            <sz val="11"/>
            <color theme="1"/>
            <rFont val="Calibri"/>
            <scheme val="minor"/>
          </rPr>
          <t>======
ID#AAAAyiEmcug
Fernanda Lima Maciel    (2023-06-05 18:05:24)
Art. 3º, Inciso I, Decreto n.º 87.043/82.</t>
        </r>
      </text>
    </comment>
    <comment ref="A36" authorId="0" shapeId="0">
      <text>
        <r>
          <rPr>
            <sz val="11"/>
            <color theme="1"/>
            <rFont val="Calibri"/>
            <scheme val="minor"/>
          </rPr>
          <t>======
ID#AAAAyiEmcoI
Fernanda Lima Maciel    (2023-06-05 18:05:24)
1) RAT = 3% (Limpeza em prédios e em domicílios - código 8121-4/00 do Anexo V do Decreto n.º 3.048/1999).
2) FAP = Máximo de Fator de Acidente Previdenciário = 2:
3% x 2 = 6% (maior valor possível)
A empresa deve utilizar o seu FAP efetivo, a ser comprovado no envio de sua proposta adequada ao lance vencedor, mediante apresentação da GFIP ou outro documento apto a fazê-lo.</t>
        </r>
      </text>
    </comment>
    <comment ref="D36" authorId="0" shapeId="0">
      <text>
        <r>
          <rPr>
            <sz val="11"/>
            <color theme="1"/>
            <rFont val="Calibri"/>
            <scheme val="minor"/>
          </rPr>
          <t>======
ID#AAAAyiEmcus
Fernanda Lima Maciel    (2023-06-05 18:05:24)
1) RAT = 3% (Limpeza em prédios e em domicílios - código 8121-4/00 do Anexo V do Decreto n.º 3.048/1999).
2) FAP = Máximo de Fator de Acidente Previdenciário = 2:
3% x 2 = 6% (maior valor possível)
A empresa deve utilizar o seu FAP efetivo, a ser comprovado no envio de sua proposta adequada ao lance vencedor, mediante apresentação da GFIP ou outro documento apto a fazê-lo.</t>
        </r>
      </text>
    </comment>
    <comment ref="G36" authorId="0" shapeId="0">
      <text>
        <r>
          <rPr>
            <sz val="11"/>
            <color theme="1"/>
            <rFont val="Calibri"/>
            <scheme val="minor"/>
          </rPr>
          <t>======
ID#AAAAyiEmcu4
Fernanda Lima Maciel    (2023-06-05 18:05:24)
1) RAT = 3% (Limpeza em prédios e em domicílios - código 8121-4/00 do Anexo V do Decreto n.º 3.048/1999).
2) FAP = Máximo de Fator de Acidente Previdenciário = 2:
3% x 2 = 6% (maior valor possível)
A empresa deve utilizar o seu FAP efetivo, a ser comprovado no envio de sua proposta adequada ao lance vencedor, mediante apresentação da GFIP ou outro documento apto a fazê-lo.</t>
        </r>
      </text>
    </comment>
    <comment ref="J36" authorId="0" shapeId="0">
      <text>
        <r>
          <rPr>
            <sz val="11"/>
            <color theme="1"/>
            <rFont val="Calibri"/>
            <scheme val="minor"/>
          </rPr>
          <t>======
ID#AAAAyiEmcuw
Fernanda Lima Maciel    (2023-06-05 18:05:24)
1) RAT = 3% (Limpeza em prédios e em domicílios - código 8121-4/00 do Anexo V do Decreto n.º 3.048/1999).
2) FAP = Máximo de Fator de Acidente Previdenciário = 2:
3% x 2 = 6% (maior valor possível)
A empresa deve utilizar o seu FAP efetivo, a ser comprovado no envio de sua proposta adequada ao lance vencedor, mediante apresentação da GFIP ou outro documento apto a fazê-lo.</t>
        </r>
      </text>
    </comment>
    <comment ref="A37" authorId="0" shapeId="0">
      <text>
        <r>
          <rPr>
            <sz val="11"/>
            <color theme="1"/>
            <rFont val="Calibri"/>
            <scheme val="minor"/>
          </rPr>
          <t>======
ID#AAAAyiEmcpY
Fernanda Lima Maciel    (2023-06-05 18:05:24)
Art. 15, Lei nº 8.030/90 e Art. 7º, III, CF.</t>
        </r>
      </text>
    </comment>
    <comment ref="D37" authorId="0" shapeId="0">
      <text>
        <r>
          <rPr>
            <sz val="11"/>
            <color theme="1"/>
            <rFont val="Calibri"/>
            <scheme val="minor"/>
          </rPr>
          <t>======
ID#AAAAyiEmcpk
Fernanda Lima Maciel    (2023-06-05 18:05:24)
Art. 15, Lei nº 8.030/90 e Art. 7º, III, CF.</t>
        </r>
      </text>
    </comment>
    <comment ref="G37" authorId="0" shapeId="0">
      <text>
        <r>
          <rPr>
            <sz val="11"/>
            <color theme="1"/>
            <rFont val="Calibri"/>
            <scheme val="minor"/>
          </rPr>
          <t>======
ID#AAAAyiEmcxg
Fernanda Lima Maciel    (2023-06-05 18:05:24)
Art. 15, Lei nº 8.030/90 e Art. 7º, III, CF.</t>
        </r>
      </text>
    </comment>
    <comment ref="J37" authorId="0" shapeId="0">
      <text>
        <r>
          <rPr>
            <sz val="11"/>
            <color theme="1"/>
            <rFont val="Calibri"/>
            <scheme val="minor"/>
          </rPr>
          <t>======
ID#AAAAyiEmck4
Fernanda Lima Maciel    (2023-06-05 18:05:24)
Art. 15, Lei nº 8.030/90 e Art. 7º, III, CF.</t>
        </r>
      </text>
    </comment>
    <comment ref="A38" authorId="0" shapeId="0">
      <text>
        <r>
          <rPr>
            <sz val="11"/>
            <color theme="1"/>
            <rFont val="Calibri"/>
            <scheme val="minor"/>
          </rPr>
          <t>======
ID#AAAAyiEmcuc
Fernanda Lima Maciel    (2023-06-05 18:05:24)
Art. 3º, Lei n.º 8.036/90.</t>
        </r>
      </text>
    </comment>
    <comment ref="D38" authorId="0" shapeId="0">
      <text>
        <r>
          <rPr>
            <sz val="11"/>
            <color theme="1"/>
            <rFont val="Calibri"/>
            <scheme val="minor"/>
          </rPr>
          <t>======
ID#AAAAyhxbyig
Fernanda Lima Maciel    (2023-06-05 18:05:24)
Art. 3º, Lei n.º 8.036/90.</t>
        </r>
      </text>
    </comment>
    <comment ref="G38" authorId="0" shapeId="0">
      <text>
        <r>
          <rPr>
            <sz val="11"/>
            <color theme="1"/>
            <rFont val="Calibri"/>
            <scheme val="minor"/>
          </rPr>
          <t>======
ID#AAAAyiEmcyg
Fernanda Lima Maciel    (2023-06-05 18:05:24)
Art. 3º, Lei n.º 8.036/90.</t>
        </r>
      </text>
    </comment>
    <comment ref="J38" authorId="0" shapeId="0">
      <text>
        <r>
          <rPr>
            <sz val="11"/>
            <color theme="1"/>
            <rFont val="Calibri"/>
            <scheme val="minor"/>
          </rPr>
          <t>======
ID#AAAAyiEmcuk
Fernanda Lima Maciel    (2023-06-05 18:05:24)
Art. 3º, Lei n.º 8.036/90.</t>
        </r>
      </text>
    </comment>
    <comment ref="A39" authorId="0" shapeId="0">
      <text>
        <r>
          <rPr>
            <sz val="11"/>
            <color theme="1"/>
            <rFont val="Calibri"/>
            <scheme val="minor"/>
          </rPr>
          <t>======
ID#AAAAyiEmcwk
Fernanda Lima Maciel    (2023-06-05 18:05:24)
Decreto n.º 2.318/86</t>
        </r>
      </text>
    </comment>
    <comment ref="D39" authorId="0" shapeId="0">
      <text>
        <r>
          <rPr>
            <sz val="11"/>
            <color theme="1"/>
            <rFont val="Calibri"/>
            <scheme val="minor"/>
          </rPr>
          <t>======
ID#AAAAyiEmcss
Fernanda Lima Maciel    (2023-06-05 18:05:24)
Decreto n.º 2.318/86</t>
        </r>
      </text>
    </comment>
    <comment ref="G39" authorId="0" shapeId="0">
      <text>
        <r>
          <rPr>
            <sz val="11"/>
            <color theme="1"/>
            <rFont val="Calibri"/>
            <scheme val="minor"/>
          </rPr>
          <t>======
ID#AAAAyiEmcw8
Fernanda Lima Maciel    (2023-06-05 18:05:24)
Decreto n.º 2.318/86</t>
        </r>
      </text>
    </comment>
    <comment ref="J39" authorId="0" shapeId="0">
      <text>
        <r>
          <rPr>
            <sz val="11"/>
            <color theme="1"/>
            <rFont val="Calibri"/>
            <scheme val="minor"/>
          </rPr>
          <t>======
ID#AAAAyiEmcqY
Fernanda Lima Maciel    (2023-06-05 18:05:24)
Decreto n.º 2.318/86</t>
        </r>
      </text>
    </comment>
    <comment ref="A40" authorId="0" shapeId="0">
      <text>
        <r>
          <rPr>
            <sz val="11"/>
            <color theme="1"/>
            <rFont val="Calibri"/>
            <scheme val="minor"/>
          </rPr>
          <t>======
ID#AAAAyiEmcqI
Fernanda Lima Maciel    (2023-06-05 18:05:24)
Art. 8º, Lei n.º 8.029/90 e Lei n.º 8.154/90.</t>
        </r>
      </text>
    </comment>
    <comment ref="D40" authorId="0" shapeId="0">
      <text>
        <r>
          <rPr>
            <sz val="11"/>
            <color theme="1"/>
            <rFont val="Calibri"/>
            <scheme val="minor"/>
          </rPr>
          <t>======
ID#AAAAyiEmcq0
Fernanda Lima Maciel    (2023-06-05 18:05:24)
Art. 8º, Lei n.º 8.029/90 e Lei n.º 8.154/90.</t>
        </r>
      </text>
    </comment>
    <comment ref="G40" authorId="0" shapeId="0">
      <text>
        <r>
          <rPr>
            <sz val="11"/>
            <color theme="1"/>
            <rFont val="Calibri"/>
            <scheme val="minor"/>
          </rPr>
          <t>======
ID#AAAAyiEmco4
Fernanda Lima Maciel    (2023-06-05 18:05:24)
Art. 8º, Lei n.º 8.029/90 e Lei n.º 8.154/90.</t>
        </r>
      </text>
    </comment>
    <comment ref="J40" authorId="0" shapeId="0">
      <text>
        <r>
          <rPr>
            <sz val="11"/>
            <color theme="1"/>
            <rFont val="Calibri"/>
            <scheme val="minor"/>
          </rPr>
          <t>======
ID#AAAAyiEmcxo
Fernanda Lima Maciel    (2023-06-05 18:05:24)
Art. 8º, Lei n.º 8.029/90 e Lei n.º 8.154/90.</t>
        </r>
      </text>
    </comment>
    <comment ref="A41" authorId="0" shapeId="0">
      <text>
        <r>
          <rPr>
            <sz val="11"/>
            <color theme="1"/>
            <rFont val="Calibri"/>
            <scheme val="minor"/>
          </rPr>
          <t>======
ID#AAAAyiEmcsU
Fernanda Lima Maciel    (2023-06-05 18:05:24)
(Ref. 0,20%)</t>
        </r>
      </text>
    </comment>
    <comment ref="D41" authorId="0" shapeId="0">
      <text>
        <r>
          <rPr>
            <sz val="11"/>
            <color theme="1"/>
            <rFont val="Calibri"/>
            <scheme val="minor"/>
          </rPr>
          <t>======
ID#AAAAyiEmctw
Fernanda Lima Maciel    (2023-06-05 18:05:24)
(Ref. 0,20%)</t>
        </r>
      </text>
    </comment>
    <comment ref="G41" authorId="0" shapeId="0">
      <text>
        <r>
          <rPr>
            <sz val="11"/>
            <color theme="1"/>
            <rFont val="Calibri"/>
            <scheme val="minor"/>
          </rPr>
          <t>======
ID#AAAAyiEmcwo
Fernanda Lima Maciel    (2023-06-05 18:05:24)
(Ref. 0,20%)</t>
        </r>
      </text>
    </comment>
    <comment ref="J41" authorId="0" shapeId="0">
      <text>
        <r>
          <rPr>
            <sz val="11"/>
            <color theme="1"/>
            <rFont val="Calibri"/>
            <scheme val="minor"/>
          </rPr>
          <t>======
ID#AAAAyiEmcys
Fernanda Lima Maciel    (2023-06-05 18:05:24)
(Ref. 0,20%)</t>
        </r>
      </text>
    </comment>
    <comment ref="A44" authorId="0" shapeId="0">
      <text>
        <r>
          <rPr>
            <sz val="11"/>
            <color theme="1"/>
            <rFont val="Calibri"/>
            <scheme val="minor"/>
          </rPr>
          <t>======
ID#AAAAyiEmcws
Fernanda Lima Maciel    (2023-06-05 18:05:24)
Custos indiretos:
Custos indiretos: são os gastos da contratada com sua estrutura administrativa, organizacional e gerenciamento de seus contratos, tais como as despesas relativas a:
 a) funcionamento e manutenção da sede, tais como aluguel, água, luz, telefone, o Imposto Predial
Territorial Urbano – IPTU, dentre outros;
 b) pessoal administrativo;
 c) material e equipamentos de escritório;
 d) supervisão de serviços;
 e) seguros.
Os custos indiretos são calculados mediante incidência daqueles percentuais sobre o somatório da remuneração, benefícios mensais e diários, insumos diversos, encargos sociais e trabalhistas.
No cálculo dos valores limites para os serviços de vigilância e limpeza foram estabelecidos os percentuais de 6% e 3% respectivamente.
Cálculo:
(Remuneração + Benefícios + Insumos + Encargos)*percentual de custos indiretos</t>
        </r>
      </text>
    </comment>
    <comment ref="B44" authorId="0" shapeId="0">
      <text>
        <r>
          <rPr>
            <sz val="11"/>
            <color theme="1"/>
            <rFont val="Calibri"/>
            <scheme val="minor"/>
          </rPr>
          <t>======
ID#AAAAyiEmcoo
Fernanda Lima Maciel    (2023-06-05 18:05:24)
Média dos contratos similares analisado no Planejamento da Contratação.</t>
        </r>
      </text>
    </comment>
    <comment ref="D44" authorId="0" shapeId="0">
      <text>
        <r>
          <rPr>
            <sz val="11"/>
            <color theme="1"/>
            <rFont val="Calibri"/>
            <scheme val="minor"/>
          </rPr>
          <t>======
ID#AAAAyiEmcw4
Fernanda Lima Maciel    (2023-06-05 18:05:24)
Custos indiretos:
Custos indiretos: são os gastos da contratada com sua estrutura administrativa, organizacional e gerenciamento de seus contratos, tais como as despesas relativas a:
 a) funcionamento e manutenção da sede, tais como aluguel, água, luz, telefone, o Imposto Predial
Territorial Urbano – IPTU, dentre outros;
 b) pessoal administrativo;
 c) material e equipamentos de escritório;
 d) supervisão de serviços;
 e) seguros.
Os custos indiretos são calculados mediante incidência daqueles percentuais sobre o somatório da remuneração, benefícios mensais e diários, insumos diversos, encargos sociais e trabalhistas.
No cálculo dos valores limites para os serviços de vigilância e limpeza foram estabelecidos os percentuais de 6% e 3% respectivamente.
Cálculo:
(Remuneração + Benefícios + Insumos + Encargos)*percentual de custos indiretos</t>
        </r>
      </text>
    </comment>
    <comment ref="E44" authorId="0" shapeId="0">
      <text>
        <r>
          <rPr>
            <sz val="11"/>
            <color theme="1"/>
            <rFont val="Calibri"/>
            <scheme val="minor"/>
          </rPr>
          <t>======
ID#AAAAyhxbyio
Fernanda Lima Maciel    (2023-06-05 18:05:24)
Média dos contratos similares analisado no Planejamento da Contratação.</t>
        </r>
      </text>
    </comment>
    <comment ref="G44" authorId="0" shapeId="0">
      <text>
        <r>
          <rPr>
            <sz val="11"/>
            <color theme="1"/>
            <rFont val="Calibri"/>
            <scheme val="minor"/>
          </rPr>
          <t>======
ID#AAAAyiEmcy0
Fernanda Lima Maciel    (2023-06-05 18:05:24)
Custos indiretos:
Custos indiretos: são os gastos da contratada com sua estrutura administrativa, organizacional e gerenciamento de seus contratos, tais como as despesas relativas a:
 a) funcionamento e manutenção da sede, tais como aluguel, água, luz, telefone, o Imposto Predial
Territorial Urbano – IPTU, dentre outros;
 b) pessoal administrativo;
 c) material e equipamentos de escritório;
 d) supervisão de serviços;
 e) seguros.
Os custos indiretos são calculados mediante incidência daqueles percentuais sobre o somatório da remuneração, benefícios mensais e diários, insumos diversos, encargos sociais e trabalhistas.
No cálculo dos valores limites para os serviços de vigilância e limpeza foram estabelecidos os percentuais de 6% e 3% respectivamente.
Cálculo:
(Remuneração + Benefícios + Insumos + Encargos)*percentual de custos indiretos</t>
        </r>
      </text>
    </comment>
    <comment ref="H44" authorId="0" shapeId="0">
      <text>
        <r>
          <rPr>
            <sz val="11"/>
            <color theme="1"/>
            <rFont val="Calibri"/>
            <scheme val="minor"/>
          </rPr>
          <t>======
ID#AAAAyiEmcsk
Fernanda Lima Maciel    (2023-06-05 18:05:24)
Média dos contratos similares analisado no Planejamento da Contratação.</t>
        </r>
      </text>
    </comment>
    <comment ref="J44" authorId="0" shapeId="0">
      <text>
        <r>
          <rPr>
            <sz val="11"/>
            <color theme="1"/>
            <rFont val="Calibri"/>
            <scheme val="minor"/>
          </rPr>
          <t>======
ID#AAAAyiEmclM
Fernanda Lima Maciel    (2023-06-05 18:05:24)
Custos indiretos:
Custos indiretos: são os gastos da contratada com sua estrutura administrativa, organizacional e gerenciamento de seus contratos, tais como as despesas relativas a:
 a) funcionamento e manutenção da sede, tais como aluguel, água, luz, telefone, o Imposto Predial
Territorial Urbano – IPTU, dentre outros;
 b) pessoal administrativo;
 c) material e equipamentos de escritório;
 d) supervisão de serviços;
 e) seguros.
Os custos indiretos são calculados mediante incidência daqueles percentuais sobre o somatório da remuneração, benefícios mensais e diários, insumos diversos, encargos sociais e trabalhistas.
No cálculo dos valores limites para os serviços de vigilância e limpeza foram estabelecidos os percentuais de 6% e 3% respectivamente.
Cálculo:
(Remuneração + Benefícios + Insumos + Encargos)*percentual de custos indiretos</t>
        </r>
      </text>
    </comment>
    <comment ref="K44" authorId="0" shapeId="0">
      <text>
        <r>
          <rPr>
            <sz val="11"/>
            <color theme="1"/>
            <rFont val="Calibri"/>
            <scheme val="minor"/>
          </rPr>
          <t>======
ID#AAAAyiEmcoQ
Fernanda Lima Maciel    (2023-06-05 18:05:24)
Média dos contratos similares analisado no Planejamento da Contratação.</t>
        </r>
      </text>
    </comment>
    <comment ref="A45" authorId="0" shapeId="0">
      <text>
        <r>
          <rPr>
            <sz val="11"/>
            <color theme="1"/>
            <rFont val="Calibri"/>
            <scheme val="minor"/>
          </rPr>
          <t>======
ID#AAAAyiEmcvw
Fernanda Lima Maciel    (2023-06-05 18:05:24)
(Ref. Manual planilha de custos MPOG)</t>
        </r>
      </text>
    </comment>
    <comment ref="B45" authorId="0" shapeId="0">
      <text>
        <r>
          <rPr>
            <sz val="11"/>
            <color theme="1"/>
            <rFont val="Calibri"/>
            <scheme val="minor"/>
          </rPr>
          <t>======
ID#AAAAyiEmcq4
Fernanda Lima Maciel    (2023-06-05 18:05:24)
Média dos contratos similares analisado no Planejamento da Contratação.</t>
        </r>
      </text>
    </comment>
    <comment ref="D45" authorId="0" shapeId="0">
      <text>
        <r>
          <rPr>
            <sz val="11"/>
            <color theme="1"/>
            <rFont val="Calibri"/>
            <scheme val="minor"/>
          </rPr>
          <t>======
ID#AAAAyiEmcv4
Fernanda Lima Maciel    (2023-06-05 18:05:24)
(Ref. Manual planilha de custos MPOG)</t>
        </r>
      </text>
    </comment>
    <comment ref="E45" authorId="0" shapeId="0">
      <text>
        <r>
          <rPr>
            <sz val="11"/>
            <color theme="1"/>
            <rFont val="Calibri"/>
            <scheme val="minor"/>
          </rPr>
          <t>======
ID#AAAAyiEmcv8
Fernanda Lima Maciel    (2023-06-05 18:05:24)
Média dos contratos similares analisado no Planejamento da Contratação.</t>
        </r>
      </text>
    </comment>
    <comment ref="G45" authorId="0" shapeId="0">
      <text>
        <r>
          <rPr>
            <sz val="11"/>
            <color theme="1"/>
            <rFont val="Calibri"/>
            <scheme val="minor"/>
          </rPr>
          <t>======
ID#AAAAyiEmcvs
Fernanda Lima Maciel    (2023-06-05 18:05:24)
(Ref. Manual planilha de custos MPOG)</t>
        </r>
      </text>
    </comment>
    <comment ref="H45" authorId="0" shapeId="0">
      <text>
        <r>
          <rPr>
            <sz val="11"/>
            <color theme="1"/>
            <rFont val="Calibri"/>
            <scheme val="minor"/>
          </rPr>
          <t>======
ID#AAAAyiEmcrQ
Fernanda Lima Maciel    (2023-06-05 18:05:24)
Média dos contratos similares analisado no Planejamento da Contratação.</t>
        </r>
      </text>
    </comment>
    <comment ref="J45" authorId="0" shapeId="0">
      <text>
        <r>
          <rPr>
            <sz val="11"/>
            <color theme="1"/>
            <rFont val="Calibri"/>
            <scheme val="minor"/>
          </rPr>
          <t>======
ID#AAAAyiEmcoY
Fernanda Lima Maciel    (2023-06-05 18:05:24)
(Ref. Manual planilha de custos MPOG)</t>
        </r>
      </text>
    </comment>
    <comment ref="K45" authorId="0" shapeId="0">
      <text>
        <r>
          <rPr>
            <sz val="11"/>
            <color theme="1"/>
            <rFont val="Calibri"/>
            <scheme val="minor"/>
          </rPr>
          <t>======
ID#AAAAyiEmcto
Fernanda Lima Maciel    (2023-06-05 18:05:24)
Média dos contratos similares analisado no Planejamento da Contratação.</t>
        </r>
      </text>
    </comment>
  </commentList>
  <extLst>
    <ext xmlns:r="http://schemas.openxmlformats.org/officeDocument/2006/relationships" uri="GoogleSheetsCustomDataVersion2">
      <go:sheetsCustomData xmlns:go="http://customooxmlschemas.google.com/" r:id="rId1" roundtripDataSignature="AMtx7mgeLq3jBNEZimW7NqcZhHxHUnKqqg=="/>
    </ext>
  </extLst>
</comments>
</file>

<file path=xl/comments2.xml><?xml version="1.0" encoding="utf-8"?>
<comments xmlns="http://schemas.openxmlformats.org/spreadsheetml/2006/main">
  <authors>
    <author/>
  </authors>
  <commentList>
    <comment ref="B23" authorId="0" shapeId="0">
      <text>
        <r>
          <rPr>
            <sz val="11"/>
            <color theme="1"/>
            <rFont val="Calibri"/>
            <scheme val="minor"/>
          </rPr>
          <t>======
ID#AAAAyiEmcqw
    (2023-06-05 18:05:24)
Enquadramento sindical conforme atividade preponderante da empresa.</t>
        </r>
      </text>
    </comment>
    <comment ref="B36" authorId="0" shapeId="0">
      <text>
        <r>
          <rPr>
            <sz val="11"/>
            <color theme="1"/>
            <rFont val="Calibri"/>
            <scheme val="minor"/>
          </rPr>
          <t>======
ID#AAAAyiEmcxM
    (2023-06-05 18:05:24)
Salário previsto na Convenção Coletiva de Trabalho - CCT vigente para o posto.</t>
        </r>
      </text>
    </comment>
    <comment ref="B39" authorId="0" shapeId="0">
      <text>
        <r>
          <rPr>
            <sz val="11"/>
            <color theme="1"/>
            <rFont val="Calibri"/>
            <scheme val="minor"/>
          </rPr>
          <t>======
ID#AAAAyiEmcx4
    (2023-06-05 18:05:24)
SEG - SEX: Dias trabalhados = 30,42 dias/mês * (5 dias (seg-sex) / 7 dias por semana) = 21,73 dias - [12 feriados * (probabilidade de não coincidir com sabado e domingo 5/7) / 12 meses] = 21,01 dias/mês
SEG - SAB: Dias trabalhados = 30,42 dias/mês * (6 dias (seg-sab) / 7 dias por semana) - [12 feriados * (probabilidade de não coincidir com domingo 6/7) / 12 meses] = 25,22 dias/mês
Jornada 12 x 36h: 365,25 dias ano/ 12 / 2</t>
        </r>
      </text>
    </comment>
    <comment ref="B48" authorId="0" shapeId="0">
      <text>
        <r>
          <rPr>
            <sz val="11"/>
            <color theme="1"/>
            <rFont val="Calibri"/>
            <scheme val="minor"/>
          </rPr>
          <t>======
ID#AAAAyiEmcsE
    (2023-06-05 18:05:24)
Adicional de periculosidade: previsto em legislação ou acordo coletivo, para trabalho em condições de periculosidade, (que impliquem em condições de risco a saúde do trabalhador ou integridade física).
Cálculo:
salário do posto x 30%</t>
        </r>
      </text>
    </comment>
    <comment ref="B49" authorId="0" shapeId="0">
      <text>
        <r>
          <rPr>
            <sz val="11"/>
            <color theme="1"/>
            <rFont val="Calibri"/>
            <scheme val="minor"/>
          </rPr>
          <t>======
ID#AAAAyiEmcwA
    (2023-06-05 18:05:24)
Adicional de insalubridade: O salário de referência para cálculo do seu custo é o salário mínimo estadual ou o nacional ou o salário normativo da categoria se expressamente estabelecido no acordo ou convenção coletiva.
Depende de LAUDO PERICIAL para sua concessão ou sua manutenção e constar da relação oficial elaborada pelo Ministério do Trabalho, tal como definido pela NR-15. Para limpeza, vide a SÚMULA nº 448 do TST.  
Cálculo:
salário mínimo x 10, 20 ou 40%</t>
        </r>
      </text>
    </comment>
    <comment ref="B57" authorId="0" shapeId="0">
      <text>
        <r>
          <rPr>
            <sz val="11"/>
            <color theme="1"/>
            <rFont val="Calibri"/>
            <scheme val="minor"/>
          </rPr>
          <t>======
ID#AAAAyiEmcs4
13º Salário    (2023-06-05 18:05:24)
Gratificação de Natal, instituída pela Lei nº 4.090, de 13 de julho de 1962. Pode-se determinar a provisão mensal considerando que na duração do contrato de 60 meses o empregado tem 5 meses de férias e labora em 56 meses  ou que a cada 12 meses tem 1 mês de gratificação.
Cálculo:
(1/12) x 100 = 8,333% ou
(5/56) x 100 = 8,93% para contratos continuados de até 60 meses.</t>
        </r>
      </text>
    </comment>
    <comment ref="B58" authorId="0" shapeId="0">
      <text>
        <r>
          <rPr>
            <sz val="11"/>
            <color theme="1"/>
            <rFont val="Calibri"/>
            <scheme val="minor"/>
          </rPr>
          <t>======
ID#AAAAyiEmcs8
    (2023-06-05 18:05:24)
2.1 Adicional de Férias(3,025%), conforme Anexo XII da IN 5/2017 - CONTA VINCULADA.</t>
        </r>
      </text>
    </comment>
    <comment ref="A59" authorId="0" shapeId="0">
      <text>
        <r>
          <rPr>
            <sz val="11"/>
            <color theme="1"/>
            <rFont val="Calibri"/>
            <scheme val="minor"/>
          </rPr>
          <t>======
ID#AAAAyiEmcxY
    (2023-06-05 18:05:24)
Compõe base de cálculo para o Submódulo 2.2, e para evitar duplicidade não há neste módulo indicação direta de incidência daquele Submódulo.</t>
        </r>
      </text>
    </comment>
    <comment ref="B67" authorId="0" shapeId="0">
      <text>
        <r>
          <rPr>
            <sz val="11"/>
            <color theme="1"/>
            <rFont val="Calibri"/>
            <scheme val="minor"/>
          </rPr>
          <t>======
ID#AAAAyiEmcyw
    (2023-06-05 18:05:24)
Art. 22, Inciso I, da Lei nº 8.212/91.</t>
        </r>
      </text>
    </comment>
    <comment ref="B68" authorId="0" shapeId="0">
      <text>
        <r>
          <rPr>
            <sz val="11"/>
            <color theme="1"/>
            <rFont val="Calibri"/>
            <scheme val="minor"/>
          </rPr>
          <t>======
ID#AAAAyiEmcoE
    (2023-06-05 18:05:24)
Art. 3º, Inciso I, Decreto n.º 87.043/82.</t>
        </r>
      </text>
    </comment>
    <comment ref="B69" authorId="0" shapeId="0">
      <text>
        <r>
          <rPr>
            <sz val="11"/>
            <color theme="1"/>
            <rFont val="Calibri"/>
            <scheme val="minor"/>
          </rPr>
          <t>======
ID#AAAAyiEmcps
    (2023-06-05 18:05:24)
RAT x FAP.
1) RAT = 3% (Limpeza em prédios e em domicílios - código 8121-4/00 do Anexo V do Decreto n.º 3.048/1999).
2) FAP = Máximo de Fator de Acidente Previdenciário = 2:
3% x 2 = 6% (maior valor possível)
A empresa deve utilizar o seu FAP efetivo, a ser comprovado no envio de sua proposta adequada ao lance vencedor, mediante apresentação da GFIP ou outro documento apto a fazê-lo.</t>
        </r>
      </text>
    </comment>
    <comment ref="B70" authorId="0" shapeId="0">
      <text>
        <r>
          <rPr>
            <sz val="11"/>
            <color theme="1"/>
            <rFont val="Calibri"/>
            <scheme val="minor"/>
          </rPr>
          <t>======
ID#AAAAyiEmcoU
    (2023-06-05 18:05:24)
Art. 15, Lei nº 8.030/90 e Art. 7º, III, CF.</t>
        </r>
      </text>
    </comment>
    <comment ref="B71" authorId="0" shapeId="0">
      <text>
        <r>
          <rPr>
            <sz val="11"/>
            <color theme="1"/>
            <rFont val="Calibri"/>
            <scheme val="minor"/>
          </rPr>
          <t>======
ID#AAAAyiEmcqM
    (2023-06-05 18:05:24)
Art. 3º, Lei n.º 8.036/90.</t>
        </r>
      </text>
    </comment>
    <comment ref="B72" authorId="0" shapeId="0">
      <text>
        <r>
          <rPr>
            <sz val="11"/>
            <color theme="1"/>
            <rFont val="Calibri"/>
            <scheme val="minor"/>
          </rPr>
          <t>======
ID#AAAAyiEmcuA
    (2023-06-05 18:05:24)
Decreto n.º 2.318/86</t>
        </r>
      </text>
    </comment>
    <comment ref="B73" authorId="0" shapeId="0">
      <text>
        <r>
          <rPr>
            <sz val="11"/>
            <color theme="1"/>
            <rFont val="Calibri"/>
            <scheme val="minor"/>
          </rPr>
          <t>======
ID#AAAAyiEmcyY
    (2023-06-05 18:05:24)
Art. 8º, Lei n.º 8.029/90 e Lei n.º 8.154/90.</t>
        </r>
      </text>
    </comment>
    <comment ref="B74" authorId="0" shapeId="0">
      <text>
        <r>
          <rPr>
            <sz val="11"/>
            <color theme="1"/>
            <rFont val="Calibri"/>
            <scheme val="minor"/>
          </rPr>
          <t>======
ID#AAAAyhxbyjI
    (2023-06-05 18:05:24)
Lei n.º 7.787/89 e DL n.º 1.146/70.</t>
        </r>
      </text>
    </comment>
    <comment ref="F75" authorId="0" shapeId="0">
      <text>
        <r>
          <rPr>
            <sz val="11"/>
            <color theme="1"/>
            <rFont val="Calibri"/>
            <scheme val="minor"/>
          </rPr>
          <t>======
ID#AAAAyiEmcrg
    (2023-06-05 18:05:24)
EMPRESAS OPTANTES PELO SIMPLES ESTÃO ISENTAS DO PAGAMENTO DAS SEGUINTES CONTRIBUIÇÕES: SESI ou SESC, SENAI ou SENAC, INCRA, Salário Educação, SEBRAE, por isso os valores DEVEM SER ZERADOS NA PLANILHA.
(§3o, Art. 13 da Lei Complementar 123/2006)
EMPRESAS DE SESSÃO DE MÃO DE OBRA NÃO PODEM SER OPTANTES PELO SIMPLES COM EXCEÇÃO DAS EMPRESAS QUE PRESTAM SERVIÇOS DE VIGILÂNCIA, LIMPEZA OU CONSERVAÇÃO DESDE QUE NÃO EXERÇAM EM CONJUNTO COM OUTRAS ATIVIDADES VEDADAS.
(Inciso XII, Art. 17 da Lei Complementar 123/2006)</t>
        </r>
      </text>
    </comment>
    <comment ref="B82" authorId="0" shapeId="0">
      <text>
        <r>
          <rPr>
            <sz val="11"/>
            <color theme="1"/>
            <rFont val="Calibri"/>
            <scheme val="minor"/>
          </rPr>
          <t>======
ID#AAAAyiEmcnw
    (2023-06-05 18:05:24)
Transporte: Valor da tarifa de transporte público praticada no município de prestação do serviço.</t>
        </r>
      </text>
    </comment>
    <comment ref="F82" authorId="0" shapeId="0">
      <text>
        <r>
          <rPr>
            <sz val="11"/>
            <color theme="1"/>
            <rFont val="Calibri"/>
            <scheme val="minor"/>
          </rPr>
          <t>======
ID#AAAAyiEmcqE
    (2023-06-05 18:05:24)
Ref. Tarifa de Porto Velho</t>
        </r>
      </text>
    </comment>
    <comment ref="F83" authorId="0" shapeId="0">
      <text>
        <r>
          <rPr>
            <sz val="11"/>
            <color theme="1"/>
            <rFont val="Calibri"/>
            <scheme val="minor"/>
          </rPr>
          <t>======
ID#AAAAyiEmcyc
    (2023-06-05 18:05:24)
Proporcionalidade prevista no Art. 10 do Decreto 95.247/1987.</t>
        </r>
      </text>
    </comment>
    <comment ref="B84" authorId="0" shapeId="0">
      <text>
        <r>
          <rPr>
            <sz val="11"/>
            <color theme="1"/>
            <rFont val="Calibri"/>
            <scheme val="minor"/>
          </rPr>
          <t>======
ID#AAAAyiEmco0
    (2023-06-05 18:05:24)
Auxílio alimentação (Vales, cesta básica etc.): geralmente previsto nos acordos, convenções ou sentenças normativas em dissídios coletivos.</t>
        </r>
      </text>
    </comment>
    <comment ref="B102" authorId="0" shapeId="0">
      <text>
        <r>
          <rPr>
            <sz val="11"/>
            <color theme="1"/>
            <rFont val="Calibri"/>
            <scheme val="minor"/>
          </rPr>
          <t>======
ID#AAAAyhxbyjM
Aviso prévio indenizado    (2023-06-05 18:05:24)
Trata-se de valor devido ao empregado no caso de o empregador rescindir o contrato sem justo motivo e sem lhe conceder aviso prévio, conforme disposto no § 1º do art. 487 da
CLT. De acordo com levantamento efetuado em diversos contratos, cerca de 5% do pessoal é demitido pelo empregador, antes do término do contrato de trabalho.
((1 / 12) x 5,55%) x 100 = 0,46%
5,55% = percentual de empregados demitidos que não trabalham durante o aviso prévio, de acordo com estudo do STF (fls. 187/199 - volume IV)
Base de cálculo: Remuneração + 13º salário + Férias e Adicional</t>
        </r>
      </text>
    </comment>
    <comment ref="B104" authorId="0" shapeId="0">
      <text>
        <r>
          <rPr>
            <sz val="11"/>
            <color theme="1"/>
            <rFont val="Calibri"/>
            <scheme val="minor"/>
          </rPr>
          <t>======
ID#AAAAyiEmclQ
    (2023-06-05 18:05:24)
CV
As multas devem somar 4%, de modo que foram distribuídas por simplificação.
OU
Multa FGTS. Multa sobre FGTS de 40% (CF)
Cálculo:
Remuneração * (8% de FGTS) * 40% de multa do FGTS * 5% de funcionários demitidos com aviso prévio indenizado</t>
        </r>
      </text>
    </comment>
    <comment ref="D104" authorId="0" shapeId="0">
      <text>
        <r>
          <rPr>
            <sz val="11"/>
            <color theme="1"/>
            <rFont val="Calibri"/>
            <scheme val="minor"/>
          </rPr>
          <t>======
ID#AAAAyiEmctg
Fernanda Lima Maciel    (2023-06-05 18:05:24)
DA EXTINÇÃO DA CONTRIBUIÇÃO SOCIAL DE 10% SOBRE O FGTS: O art. 12 da Lei nº 13.932/2019 onde extinguiu a partir de 01/01/2020 a cobrança da contribuição social de 10% (dez por cento) devida pelos empregadores em caso de despedida sem justa causa, instituída pela Lei Complementar nº 110, de 29 de junho de 2001.</t>
        </r>
      </text>
    </comment>
    <comment ref="B105" authorId="0" shapeId="0">
      <text>
        <r>
          <rPr>
            <sz val="11"/>
            <color theme="1"/>
            <rFont val="Calibri"/>
            <scheme val="minor"/>
          </rPr>
          <t>======
ID#AAAAyiEmctA
Aviso Prévio    (2023-06-05 18:05:24)
Refere-se à indenização de sete dias corridos devida ao empregado no caso de o empregador rescindir o contrato sem justo motivo e conceder aviso prévio, conforme disposto no art. 488 da CLT.
Cálculo:
{[(7/30)/12]x100} = 1,944%
7 dias de folga / 30 dias / 12 meses (vigência inicial do contrato) = provisão mensal para esse item de custo
Base de cálculo: Remuneração + 13º salário + Férias e Adicional</t>
        </r>
      </text>
    </comment>
    <comment ref="B107" authorId="0" shapeId="0">
      <text>
        <r>
          <rPr>
            <sz val="11"/>
            <color theme="1"/>
            <rFont val="Calibri"/>
            <scheme val="minor"/>
          </rPr>
          <t>======
ID#AAAAyiEmcx0
    (2023-06-05 18:05:24)
CV
As multas devem somar 4%, de modo que foram distribuídas por simplificação.
OU
Multa FGTS. Multa sobre FGTS de 40% (CF)
Cálculo:
Remuneração * (8% de FGTS) * 40% de multa do FGTS * 100% dos funcionários serão demitidos ao final do contrato.
Obs. Contribuição social de 10% foi extinta.</t>
        </r>
      </text>
    </comment>
    <comment ref="B114" authorId="0" shapeId="0">
      <text>
        <r>
          <rPr>
            <sz val="11"/>
            <color theme="1"/>
            <rFont val="Calibri"/>
            <scheme val="minor"/>
          </rPr>
          <t>======
ID#AAAAyiEmclI
    (2023-06-05 18:05:24)
Não deverá ser computado Substituto na cobertura de Férias, considerando a desnecessidade de reposição por conta das férias escolares.</t>
        </r>
      </text>
    </comment>
    <comment ref="B116" authorId="0" shapeId="0">
      <text>
        <r>
          <rPr>
            <sz val="11"/>
            <color theme="1"/>
            <rFont val="Calibri"/>
            <scheme val="minor"/>
          </rPr>
          <t>======
ID#AAAAyiEmcpU
Reposição por ausência legais    (2023-06-05 18:05:24)
Faltas Legais: Ausências ao trabalho asseguradas ao empregado pelos artigos 473 e 83 da CLT (morte de cônjuge, ascendente, descendente; casamento; nascimento de filho; doação de sangue; alistamento eleitoral; serviço militar; comparecer a juízo)
Cálculo:
(2,64/30)/12 = 0,73%</t>
        </r>
      </text>
    </comment>
    <comment ref="B117" authorId="0" shapeId="0">
      <text>
        <r>
          <rPr>
            <sz val="11"/>
            <color theme="1"/>
            <rFont val="Calibri"/>
            <scheme val="minor"/>
          </rPr>
          <t>======
ID#AAAAyiEmcpA
Fernanda Lima Maciel    (2023-06-05 18:05:24)
Substitutição licença paternidade: Estima-se que 2 % (dois por cento) dos trabalhadores requerem a licença paternidade, segundo o IBGE.
Cálculo:
=(5/30/12)*2%
nº dias : 5 dias ao mês;
Proporção mensal: 30 dias ao mês;
Proporção anual: 12 meses
Estimativa IBGE: 2%</t>
        </r>
      </text>
    </comment>
    <comment ref="B118" authorId="0" shapeId="0">
      <text>
        <r>
          <rPr>
            <sz val="11"/>
            <color theme="1"/>
            <rFont val="Calibri"/>
            <scheme val="minor"/>
          </rPr>
          <t>======
ID#AAAAyhxbyjU
Fernanda Lima Maciel    (2023-06-05 18:05:24)
Substituição por acidente de trabalho: 8% (oito por cento)dos trabalhadores, de acordo com o IBGE, se afastam do serviço.
Cálculo:
=(15/30/12)*8%
nº dias : 15 dias ao mês;
Proporção mensal: 30 dias ao mês;
Proporção anual: 12 meses
Estimativa IBGE: 8%</t>
        </r>
      </text>
    </comment>
    <comment ref="B119" authorId="0" shapeId="0">
      <text>
        <r>
          <rPr>
            <sz val="11"/>
            <color theme="1"/>
            <rFont val="Calibri"/>
            <scheme val="minor"/>
          </rPr>
          <t>======
ID#AAAAyiEmcxQ
Fernanda Lima Maciel    (2023-06-05 18:05:24)
Substituto cobertura afastamento maternidade: 0,3% ( três décimos de por cento) solicitam auxílio maternidade.
Cálculo:
=(180/30/12)*0,3%
nº dias : 180 dias  de afastamento
Proporção mensal: 30 dias ao mês;
Proporção anual: 12 meses
Estimativa IBGE: 0,3%</t>
        </r>
      </text>
    </comment>
    <comment ref="B120" authorId="0" shapeId="0">
      <text>
        <r>
          <rPr>
            <sz val="11"/>
            <color theme="1"/>
            <rFont val="Calibri"/>
            <scheme val="minor"/>
          </rPr>
          <t>======
ID#AAAAyiEmcv0
Fernanda Lima Maciel    (2023-06-05 18:05:24)
Substituto na cobertura de Outras ausências: 100% ( cem de por cento) solicitam afastamento por doenças.
Cálculo:
=(5/30/12)*100%
nº dias : 5dias  de afastamento
Proporção mensal: 30 dias ao mês;
Proporção anual: 12 meses
estimativa:100%</t>
        </r>
      </text>
    </comment>
    <comment ref="G138" authorId="0" shapeId="0">
      <text>
        <r>
          <rPr>
            <sz val="11"/>
            <color theme="1"/>
            <rFont val="Calibri"/>
            <scheme val="minor"/>
          </rPr>
          <t>======
ID#AAAAyiEmcqk
    (2023-06-05 18:05:24)
DETALHAR VALORES UNITÁRIOS NA ABA "INSUMOS".</t>
        </r>
      </text>
    </comment>
    <comment ref="G139" authorId="0" shapeId="0">
      <text>
        <r>
          <rPr>
            <sz val="11"/>
            <color theme="1"/>
            <rFont val="Calibri"/>
            <scheme val="minor"/>
          </rPr>
          <t>======
ID#AAAAyhxbyiw
    (2023-06-05 18:05:24)
DETALHAR VALORES UNITÁRIOS NA ABA "INSUMOS".</t>
        </r>
      </text>
    </comment>
    <comment ref="G140" authorId="0" shapeId="0">
      <text>
        <r>
          <rPr>
            <sz val="11"/>
            <color theme="1"/>
            <rFont val="Calibri"/>
            <scheme val="minor"/>
          </rPr>
          <t>======
ID#AAAAyiEmcy4
    (2023-06-05 18:05:24)
DETALHAR VALORES UNITÁRIOS NA ABA "INSUMOS".</t>
        </r>
      </text>
    </comment>
    <comment ref="B147" authorId="0" shapeId="0">
      <text>
        <r>
          <rPr>
            <sz val="11"/>
            <color theme="1"/>
            <rFont val="Calibri"/>
            <scheme val="minor"/>
          </rPr>
          <t>======
ID#AAAAyiEmcvM
Custos indiretos    (2023-06-05 18:05:24)
Custos indiretos: são os gastos da contratada com sua estrutura administrativa, organizacional e gerenciamento de seus contratos, tais como as despesas relativas a:
 a) funcionamento e manutenção da sede, tais como aluguel, água, luz, telefone, o Imposto Predial
Territorial Urbano – IPTU, dentre outros;
 b) pessoal administrativo;
 c) material e equipamentos de escritório;
 d) supervisão de serviços;
 e) seguros.
Os custos indiretos são calculados mediante incidência daqueles percentuais sobre o somatório da remuneração, benefícios mensais e diários, insumos diversos, encargos sociais e trabalhistas.
No cálculo dos valores limites para os serviços de vigilância e limpeza foram estabelecidos os percentuais de 6% e 3% respectivamente.
Cálculo:
(Remuneração + Benefícios + Insumos + Encargos)*percentual de custos indiretos</t>
        </r>
      </text>
    </comment>
    <comment ref="F147" authorId="0" shapeId="0">
      <text>
        <r>
          <rPr>
            <sz val="11"/>
            <color theme="1"/>
            <rFont val="Calibri"/>
            <scheme val="minor"/>
          </rPr>
          <t>======
ID#AAAAyiEmcqc
    (2023-06-05 18:05:24)
Média dos contratos analisado no Planejamento da Contratação</t>
        </r>
      </text>
    </comment>
    <comment ref="B148" authorId="0" shapeId="0">
      <text>
        <r>
          <rPr>
            <sz val="11"/>
            <color theme="1"/>
            <rFont val="Calibri"/>
            <scheme val="minor"/>
          </rPr>
          <t>======
ID#AAAAyiEmcwQ
    (2023-06-05 18:05:24)
Lucro: é o ganho decorrente da exploração da atividade econômica, calculado mediante incidência percentual sobre a remuneração, benefícios mensais e diários, insumos diversos, encargos sociais e trabalhistas e custos indiretos.</t>
        </r>
      </text>
    </comment>
    <comment ref="F148" authorId="0" shapeId="0">
      <text>
        <r>
          <rPr>
            <sz val="11"/>
            <color theme="1"/>
            <rFont val="Calibri"/>
            <scheme val="minor"/>
          </rPr>
          <t>======
ID#AAAAyiEmcog
    (2023-06-05 18:05:24)
Média dos contratos analisado no Planejamento da Contratação</t>
        </r>
      </text>
    </comment>
    <comment ref="B149" authorId="0" shapeId="0">
      <text>
        <r>
          <rPr>
            <sz val="11"/>
            <color theme="1"/>
            <rFont val="Calibri"/>
            <scheme val="minor"/>
          </rPr>
          <t>======
ID#AAAAyhxbyi4
Cálculo    (2023-06-05 18:05:24)
Apuração do Coeficiente:
1-(Tributos/100) = "Coeficiente"
Cálculo:
Faturamento/Coeficiente x Aliquota</t>
        </r>
      </text>
    </comment>
    <comment ref="F153" authorId="0" shapeId="0">
      <text>
        <r>
          <rPr>
            <sz val="11"/>
            <color theme="1"/>
            <rFont val="Calibri"/>
            <scheme val="minor"/>
          </rPr>
          <t>======
ID#AAAAyiEmcp4
    (2023-06-05 18:05:24)
Tributos: são os valores referentes ao recolhimento de impostos e contribuições incidentes sobre o faturamento, conforme estabelecido pela legislação vigente.
No cálculo dos valores limites dos serviços de vigilância e limpeza foram estabelecidos os percentuais de 8,65% e 14,25% respectivamente. (vide quadro – demonstrativo do CITL – Serviços de limpeza e vigilância).</t>
        </r>
      </text>
    </comment>
  </commentList>
  <extLst>
    <ext xmlns:r="http://schemas.openxmlformats.org/officeDocument/2006/relationships" uri="GoogleSheetsCustomDataVersion2">
      <go:sheetsCustomData xmlns:go="http://customooxmlschemas.google.com/" r:id="rId1" roundtripDataSignature="AMtx7mjOZmJ/kzDFz917QJmrOhfjMFQxcw=="/>
    </ext>
  </extLst>
</comments>
</file>

<file path=xl/comments3.xml><?xml version="1.0" encoding="utf-8"?>
<comments xmlns="http://schemas.openxmlformats.org/spreadsheetml/2006/main">
  <authors>
    <author/>
  </authors>
  <commentList>
    <comment ref="B23" authorId="0" shapeId="0">
      <text>
        <r>
          <rPr>
            <sz val="11"/>
            <color theme="1"/>
            <rFont val="Calibri"/>
            <scheme val="minor"/>
          </rPr>
          <t>======
ID#AAAAyhxbyjA
    (2023-06-05 18:05:24)
Enquadramento sindical conforme atividade preponderante da empresa.</t>
        </r>
      </text>
    </comment>
    <comment ref="B36" authorId="0" shapeId="0">
      <text>
        <r>
          <rPr>
            <sz val="11"/>
            <color theme="1"/>
            <rFont val="Calibri"/>
            <scheme val="minor"/>
          </rPr>
          <t>======
ID#AAAAyiEmcr0
    (2023-06-05 18:05:24)
Salário previsto na Convenção Coletiva de Trabalho - CCT vigente para o posto.</t>
        </r>
      </text>
    </comment>
    <comment ref="B39" authorId="0" shapeId="0">
      <text>
        <r>
          <rPr>
            <sz val="11"/>
            <color theme="1"/>
            <rFont val="Calibri"/>
            <scheme val="minor"/>
          </rPr>
          <t>======
ID#AAAAyiEmcxI
    (2023-06-05 18:05:24)
SEG - SEX: Dias trabalhados = 30,42 dias/mês * (5 dias (seg-sex) / 7 dias por semana) = 21,73 dias - [12 feriados * (probabilidade de não coincidir com sabado e domingo 5/7) / 12 meses] = 21,01 dias/mês
SEG - SAB: Dias trabalhados = 30,42 dias/mês * (6 dias (seg-sab) / 7 dias por semana) - [12 feriados * (probabilidade de não coincidir com domingo 6/7) / 12 meses] = 25,22 dias/mês
Jornada 12 x 36h: 365,25 dias ano/ 12 / 2</t>
        </r>
      </text>
    </comment>
    <comment ref="B48" authorId="0" shapeId="0">
      <text>
        <r>
          <rPr>
            <sz val="11"/>
            <color theme="1"/>
            <rFont val="Calibri"/>
            <scheme val="minor"/>
          </rPr>
          <t>======
ID#AAAAyiEmcoM
    (2023-06-05 18:05:24)
Adicional de periculosidade: previsto em legislação ou acordo coletivo, para trabalho em condições de periculosidade, (que impliquem em condições de risco a saúde do trabalhador ou integridade física).
Cálculo:
salário do posto x 30%</t>
        </r>
      </text>
    </comment>
    <comment ref="B49" authorId="0" shapeId="0">
      <text>
        <r>
          <rPr>
            <sz val="11"/>
            <color theme="1"/>
            <rFont val="Calibri"/>
            <scheme val="minor"/>
          </rPr>
          <t>======
ID#AAAAyiEmcts
    (2023-06-05 18:05:24)
Adicional de insalubridade: O salário de referência para cálculo do seu custo é o salário mínimo estadual ou o nacional ou o salário normativo da categoria se expressamente estabelecido no acordo ou convenção coletiva.
Depende de LAUDO PERICIAL para sua concessão ou sua manutenção e constar da relação oficial elaborada pelo Ministério do Trabalho, tal como definido pela NR-15. Para limpeza, vide a SÚMULA nº 448 do TST.  
Cálculo:
salário mínimo x 10, 20 ou 40%</t>
        </r>
      </text>
    </comment>
    <comment ref="B57" authorId="0" shapeId="0">
      <text>
        <r>
          <rPr>
            <sz val="11"/>
            <color theme="1"/>
            <rFont val="Calibri"/>
            <scheme val="minor"/>
          </rPr>
          <t>======
ID#AAAAyiEmcqQ
13º Salário    (2023-06-05 18:05:24)
Gratificação de Natal, instituída pela Lei nº 4.090, de 13 de julho de 1962. Pode-se determinar a provisão mensal considerando que na duração do contrato de 60 meses o empregado tem 5 meses de férias e labora em 56 meses  ou que a cada 12 meses tem 1 mês de gratificação.
Cálculo:
(1/12) x 100 = 8,333% ou
(5/56) x 100 = 8,93% para contratos continuados de até 60 meses.</t>
        </r>
      </text>
    </comment>
    <comment ref="B58" authorId="0" shapeId="0">
      <text>
        <r>
          <rPr>
            <sz val="11"/>
            <color theme="1"/>
            <rFont val="Calibri"/>
            <scheme val="minor"/>
          </rPr>
          <t>======
ID#AAAAyiEmcpw
    (2023-06-05 18:05:24)
2.1 Adicional de Férias(3,025%), conforme Anexo XII da IN 5/2017 - CONTA VINCULADA.</t>
        </r>
      </text>
    </comment>
    <comment ref="A59" authorId="0" shapeId="0">
      <text>
        <r>
          <rPr>
            <sz val="11"/>
            <color theme="1"/>
            <rFont val="Calibri"/>
            <scheme val="minor"/>
          </rPr>
          <t>======
ID#AAAAyiEmcok
    (2023-06-05 18:05:24)
Compõe base de cálculo para o Submódulo 2.2, e para evitar duplicidade não há neste módulo indicação direta de incidência daquele Submódulo.</t>
        </r>
      </text>
    </comment>
    <comment ref="B67" authorId="0" shapeId="0">
      <text>
        <r>
          <rPr>
            <sz val="11"/>
            <color theme="1"/>
            <rFont val="Calibri"/>
            <scheme val="minor"/>
          </rPr>
          <t>======
ID#AAAAyiEmcoc
    (2023-06-05 18:05:24)
Art. 22, Inciso I, da Lei nº 8.212/91.</t>
        </r>
      </text>
    </comment>
    <comment ref="B68" authorId="0" shapeId="0">
      <text>
        <r>
          <rPr>
            <sz val="11"/>
            <color theme="1"/>
            <rFont val="Calibri"/>
            <scheme val="minor"/>
          </rPr>
          <t>======
ID#AAAAyiEmcr4
    (2023-06-05 18:05:24)
Art. 3º, Inciso I, Decreto n.º 87.043/82.</t>
        </r>
      </text>
    </comment>
    <comment ref="B69" authorId="0" shapeId="0">
      <text>
        <r>
          <rPr>
            <sz val="11"/>
            <color theme="1"/>
            <rFont val="Calibri"/>
            <scheme val="minor"/>
          </rPr>
          <t>======
ID#AAAAyiEmcwM
    (2023-06-05 18:05:24)
RAT x FAP.
1) RAT = 3% (Limpeza em prédios e em domicílios - código 8121-4/00 do Anexo V do Decreto n.º 3.048/1999).
2) FAP = Máximo de Fator de Acidente Previdenciário = 2:
3% x 2 = 6% (maior valor possível)
A empresa deve utilizar o seu FAP efetivo, a ser comprovado no envio de sua proposta adequada ao lance vencedor, mediante apresentação da GFIP ou outro documento apto a fazê-lo.</t>
        </r>
      </text>
    </comment>
    <comment ref="B70" authorId="0" shapeId="0">
      <text>
        <r>
          <rPr>
            <sz val="11"/>
            <color theme="1"/>
            <rFont val="Calibri"/>
            <scheme val="minor"/>
          </rPr>
          <t>======
ID#AAAAyiEmctk
    (2023-06-05 18:05:24)
Art. 15, Lei nº 8.030/90 e Art. 7º, III, CF.</t>
        </r>
      </text>
    </comment>
    <comment ref="B71" authorId="0" shapeId="0">
      <text>
        <r>
          <rPr>
            <sz val="11"/>
            <color theme="1"/>
            <rFont val="Calibri"/>
            <scheme val="minor"/>
          </rPr>
          <t>======
ID#AAAAyiEmcrs
    (2023-06-05 18:05:24)
Art. 3º, Lei n.º 8.036/90.</t>
        </r>
      </text>
    </comment>
    <comment ref="B72" authorId="0" shapeId="0">
      <text>
        <r>
          <rPr>
            <sz val="11"/>
            <color theme="1"/>
            <rFont val="Calibri"/>
            <scheme val="minor"/>
          </rPr>
          <t>======
ID#AAAAyiEmcuQ
    (2023-06-05 18:05:24)
Decreto n.º 2.318/86</t>
        </r>
      </text>
    </comment>
    <comment ref="B73" authorId="0" shapeId="0">
      <text>
        <r>
          <rPr>
            <sz val="11"/>
            <color theme="1"/>
            <rFont val="Calibri"/>
            <scheme val="minor"/>
          </rPr>
          <t>======
ID#AAAAyiEmcsM
    (2023-06-05 18:05:24)
Art. 8º, Lei n.º 8.029/90 e Lei n.º 8.154/90.</t>
        </r>
      </text>
    </comment>
    <comment ref="B74" authorId="0" shapeId="0">
      <text>
        <r>
          <rPr>
            <sz val="11"/>
            <color theme="1"/>
            <rFont val="Calibri"/>
            <scheme val="minor"/>
          </rPr>
          <t>======
ID#AAAAyhxbyi0
    (2023-06-05 18:05:24)
Lei n.º 7.787/89 e DL n.º 1.146/70.</t>
        </r>
      </text>
    </comment>
    <comment ref="F75" authorId="0" shapeId="0">
      <text>
        <r>
          <rPr>
            <sz val="11"/>
            <color theme="1"/>
            <rFont val="Calibri"/>
            <scheme val="minor"/>
          </rPr>
          <t>======
ID#AAAAyiEmcyo
    (2023-06-05 18:05:24)
EMPRESAS OPTANTES PELO SIMPLES ESTÃO ISENTAS DO PAGAMENTO DAS SEGUINTES CONTRIBUIÇÕES: SESI ou SESC, SENAI ou SENAC, INCRA, Salário Educação, SEBRAE, por isso os valores DEVEM SER ZERADOS NA PLANILHA.
(§3o, Art. 13 da Lei Complementar 123/2006)
EMPRESAS DE SESSÃO DE MÃO DE OBRA NÃO PODEM SER OPTANTES PELO SIMPLES COM EXCEÇÃO DAS EMPRESAS QUE PRESTAM SERVIÇOS DE VIGILÂNCIA, LIMPEZA OU CONSERVAÇÃO DESDE QUE NÃO EXERÇAM EM CONJUNTO COM OUTRAS ATIVIDADES VEDADAS.
(Inciso XII, Art. 17 da Lei Complementar 123/2006)</t>
        </r>
      </text>
    </comment>
    <comment ref="B82" authorId="0" shapeId="0">
      <text>
        <r>
          <rPr>
            <sz val="11"/>
            <color theme="1"/>
            <rFont val="Calibri"/>
            <scheme val="minor"/>
          </rPr>
          <t>======
ID#AAAAyiEmctE
    (2023-06-05 18:05:24)
Transporte: Valor da tarifa de transporte público praticada no município de prestação do serviço.</t>
        </r>
      </text>
    </comment>
    <comment ref="F82" authorId="0" shapeId="0">
      <text>
        <r>
          <rPr>
            <sz val="11"/>
            <color theme="1"/>
            <rFont val="Calibri"/>
            <scheme val="minor"/>
          </rPr>
          <t>======
ID#AAAAyiEmcuM
    (2023-06-05 18:05:24)
Ref. Tarifa de Porto Velho</t>
        </r>
      </text>
    </comment>
    <comment ref="F83" authorId="0" shapeId="0">
      <text>
        <r>
          <rPr>
            <sz val="11"/>
            <color theme="1"/>
            <rFont val="Calibri"/>
            <scheme val="minor"/>
          </rPr>
          <t>======
ID#AAAAyiEmcwY
    (2023-06-05 18:05:24)
Proporcionalidade prevista no Art. 10 do Decreto 95.247/1987.</t>
        </r>
      </text>
    </comment>
    <comment ref="B84" authorId="0" shapeId="0">
      <text>
        <r>
          <rPr>
            <sz val="11"/>
            <color theme="1"/>
            <rFont val="Calibri"/>
            <scheme val="minor"/>
          </rPr>
          <t>======
ID#AAAAyiEmcpQ
    (2023-06-05 18:05:24)
Auxílio alimentação (Vales, cesta básica etc.): geralmente previsto nos acordos, convenções ou sentenças normativas em dissídios coletivos.</t>
        </r>
      </text>
    </comment>
    <comment ref="B102" authorId="0" shapeId="0">
      <text>
        <r>
          <rPr>
            <sz val="11"/>
            <color theme="1"/>
            <rFont val="Calibri"/>
            <scheme val="minor"/>
          </rPr>
          <t>======
ID#AAAAyiEmcqg
Aviso prévio indenizado    (2023-06-05 18:05:24)
Trata-se de valor devido ao empregado no caso de o empregador rescindir o contrato sem justo motivo e sem lhe conceder aviso prévio, conforme disposto no § 1º do art. 487 da
CLT. De acordo com levantamento efetuado em diversos contratos, cerca de 5% do pessoal é demitido pelo empregador, antes do término do contrato de trabalho.
((1 / 12) x 5,55%) x 100 = 0,46%
5,55% = percentual de empregados demitidos que não trabalham durante o aviso prévio, de acordo com estudo do STF (fls. 187/199 - volume IV)
Base de cálculo: Remuneração + 13º salário + Férias e Adicional</t>
        </r>
      </text>
    </comment>
    <comment ref="B104" authorId="0" shapeId="0">
      <text>
        <r>
          <rPr>
            <sz val="11"/>
            <color theme="1"/>
            <rFont val="Calibri"/>
            <scheme val="minor"/>
          </rPr>
          <t>======
ID#AAAAyiEmcrE
    (2023-06-05 18:05:24)
CV
As multas devem somar 4%, de modo que foram distribuídas por simplificação.
OU
Multa FGTS. Multa sobre FGTS de 40% (CF)
Cálculo:
Remuneração * (8% de FGTS) * 40% de multa do FGTS * 5% de funcionários demitidos com aviso prévio indenizado</t>
        </r>
      </text>
    </comment>
    <comment ref="B105" authorId="0" shapeId="0">
      <text>
        <r>
          <rPr>
            <sz val="11"/>
            <color theme="1"/>
            <rFont val="Calibri"/>
            <scheme val="minor"/>
          </rPr>
          <t>======
ID#AAAAyiEmcr8
Aviso Prévio    (2023-06-05 18:05:24)
Refere-se à indenização de sete dias corridos devida ao empregado no caso de o empregador rescindir o contrato sem justo motivo e conceder aviso prévio, conforme disposto no art. 488 da CLT.
Cálculo:
{[(7/30)/12]x100} = 1,944%
7 dias de folga / 30 dias / 12 meses (vigência inicial do contrato) = provisão mensal para esse item de custo
Base de cálculo: Remuneração + 13º salário + Férias e Adicional</t>
        </r>
      </text>
    </comment>
    <comment ref="B107" authorId="0" shapeId="0">
      <text>
        <r>
          <rPr>
            <sz val="11"/>
            <color theme="1"/>
            <rFont val="Calibri"/>
            <scheme val="minor"/>
          </rPr>
          <t>======
ID#AAAAyiEmcsI
    (2023-06-05 18:05:24)
CV
As multas devem somar 4%, de modo que foram distribuídas por simplificação.
OU
Multa FGTS. Multa sobre FGTS de 40% (CF)
Cálculo:
Remuneração * (8% de FGTS) * 40% de multa do FGTS * 100% dos funcionários serão demitidos ao final do contrato.
Obs. Contribuição social de 10% foi extinta.</t>
        </r>
      </text>
    </comment>
    <comment ref="B114" authorId="0" shapeId="0">
      <text>
        <r>
          <rPr>
            <sz val="11"/>
            <color theme="1"/>
            <rFont val="Calibri"/>
            <scheme val="minor"/>
          </rPr>
          <t>======
ID#AAAAyiEmcs0
    (2023-06-05 18:05:24)
Não deverá ser computado Substituto na cobertura de Férias, considerando a desnecessidade de reposição por conta das férias escolares.</t>
        </r>
      </text>
    </comment>
    <comment ref="B116" authorId="0" shapeId="0">
      <text>
        <r>
          <rPr>
            <sz val="11"/>
            <color theme="1"/>
            <rFont val="Calibri"/>
            <scheme val="minor"/>
          </rPr>
          <t>======
ID#AAAAyiEmcns
Reposição por ausência legais    (2023-06-05 18:05:24)
Faltas Legais: Ausências ao trabalho asseguradas ao empregado pelos artigos 473 e 83 da CLT (morte de cônjuge, ascendente, descendente; casamento; nascimento de filho; doação de sangue; alistamento eleitoral; serviço militar; comparecer a juízo)
Cálculo:
(2,64/30)/12 = 0,73%</t>
        </r>
      </text>
    </comment>
    <comment ref="B117" authorId="0" shapeId="0">
      <text>
        <r>
          <rPr>
            <sz val="11"/>
            <color theme="1"/>
            <rFont val="Calibri"/>
            <scheme val="minor"/>
          </rPr>
          <t>======
ID#AAAAyiEmcso
Fernanda Lima Maciel    (2023-06-05 18:05:24)
Substitutição licença paternidade: Estima-se que 2 % (dois por cento) dos trabalhadores requerem a licença paternidade, segundo o IBGE.
Cálculo:
=(5/30/12)*2%
nº dias : 5 dias ao mês;
Proporção mensal: 30 dias ao mês;
Proporção anual: 12 meses
Estimativa IBGE: 2%</t>
        </r>
      </text>
    </comment>
    <comment ref="B118" authorId="0" shapeId="0">
      <text>
        <r>
          <rPr>
            <sz val="11"/>
            <color theme="1"/>
            <rFont val="Calibri"/>
            <scheme val="minor"/>
          </rPr>
          <t>======
ID#AAAAyiEmcvg
Fernanda Lima Maciel    (2023-06-05 18:05:24)
Substituição por acidente de trabalho: 8% (oito por cento)dos trabalhadores, de acordo com o IBGE, se afastam do serviço.
Cálculo:
=(15/30/12)*8%
nº dias : 15 dias ao mês;
Proporção mensal: 30 dias ao mês;
Proporção anual: 12 meses
Estimativa IBGE: 8%</t>
        </r>
      </text>
    </comment>
    <comment ref="B119" authorId="0" shapeId="0">
      <text>
        <r>
          <rPr>
            <sz val="11"/>
            <color theme="1"/>
            <rFont val="Calibri"/>
            <scheme val="minor"/>
          </rPr>
          <t>======
ID#AAAAyiEmcxA
Fernanda Lima Maciel    (2023-06-05 18:05:24)
Substituto cobertura afastamento maternidade: 0,3% ( três décimos de por cento) solicitam auxílio maternidade.
Cálculo:
=(180/30/12)*0,3%
nº dias : 180 dias  de afastamento
Proporção mensal: 30 dias ao mês;
Proporção anual: 12 meses
Estimativa IBGE: 0,3%</t>
        </r>
      </text>
    </comment>
    <comment ref="B120" authorId="0" shapeId="0">
      <text>
        <r>
          <rPr>
            <sz val="11"/>
            <color theme="1"/>
            <rFont val="Calibri"/>
            <scheme val="minor"/>
          </rPr>
          <t>======
ID#AAAAyiEmcrc
Fernanda Lima Maciel    (2023-06-05 18:05:24)
Substituto na cobertura de Outras ausências: 100% ( cem de por cento) solicitam afastamento por doenças.
Cálculo:
=(5/30/12)*100%
nº dias : 5dias  de afastamento
Proporção mensal: 30 dias ao mês;
Proporção anual: 12 meses
estimativa:100%</t>
        </r>
      </text>
    </comment>
    <comment ref="G138" authorId="0" shapeId="0">
      <text>
        <r>
          <rPr>
            <sz val="11"/>
            <color theme="1"/>
            <rFont val="Calibri"/>
            <scheme val="minor"/>
          </rPr>
          <t>======
ID#AAAAyiEmclk
    (2023-06-05 18:05:24)
DETALHAR VALORES UNITÁRIOS NA ABA "INSUMOS".</t>
        </r>
      </text>
    </comment>
    <comment ref="G139" authorId="0" shapeId="0">
      <text>
        <r>
          <rPr>
            <sz val="11"/>
            <color theme="1"/>
            <rFont val="Calibri"/>
            <scheme val="minor"/>
          </rPr>
          <t>======
ID#AAAAyiEmcwE
    (2023-06-05 18:05:24)
DETALHAR VALORES UNITÁRIOS NA ABA "INSUMOS".</t>
        </r>
      </text>
    </comment>
    <comment ref="G140" authorId="0" shapeId="0">
      <text>
        <r>
          <rPr>
            <sz val="11"/>
            <color theme="1"/>
            <rFont val="Calibri"/>
            <scheme val="minor"/>
          </rPr>
          <t>======
ID#AAAAyiEmcu8
    (2023-06-05 18:05:24)
DETALHAR VALORES UNITÁRIOS NA ABA "INSUMOS".</t>
        </r>
      </text>
    </comment>
    <comment ref="B147" authorId="0" shapeId="0">
      <text>
        <r>
          <rPr>
            <sz val="11"/>
            <color theme="1"/>
            <rFont val="Calibri"/>
            <scheme val="minor"/>
          </rPr>
          <t>======
ID#AAAAyiEmcwc
Custos indiretos    (2023-06-05 18:05:24)
Custos indiretos: são os gastos da contratada com sua estrutura administrativa, organizacional e gerenciamento de seus contratos, tais como as despesas relativas a:
 a) funcionamento e manutenção da sede, tais como aluguel, água, luz, telefone, o Imposto Predial
Territorial Urbano – IPTU, dentre outros;
 b) pessoal administrativo;
 c) material e equipamentos de escritório;
 d) supervisão de serviços;
 e) seguros.
Os custos indiretos são calculados mediante incidência daqueles percentuais sobre o somatório da remuneração, benefícios mensais e diários, insumos diversos, encargos sociais e trabalhistas.
No cálculo dos valores limites para os serviços de vigilância e limpeza foram estabelecidos os percentuais de 6% e 3% respectivamente.
Cálculo:
(Remuneração + Benefícios + Insumos + Encargos)*percentual de custos indiretos</t>
        </r>
      </text>
    </comment>
    <comment ref="F147" authorId="0" shapeId="0">
      <text>
        <r>
          <rPr>
            <sz val="11"/>
            <color theme="1"/>
            <rFont val="Calibri"/>
            <scheme val="minor"/>
          </rPr>
          <t>======
ID#AAAAyiEmcyk
    (2023-06-05 18:05:24)
Média dos contratos analisado no Planejamento da Contratação</t>
        </r>
      </text>
    </comment>
    <comment ref="B148" authorId="0" shapeId="0">
      <text>
        <r>
          <rPr>
            <sz val="11"/>
            <color theme="1"/>
            <rFont val="Calibri"/>
            <scheme val="minor"/>
          </rPr>
          <t>======
ID#AAAAyiEmcqU
    (2023-06-05 18:05:24)
Lucro: é o ganho decorrente da exploração da atividade econômica, calculado mediante incidência percentual sobre a remuneração, benefícios mensais e diários, insumos diversos, encargos sociais e trabalhistas e custos indiretos.</t>
        </r>
      </text>
    </comment>
    <comment ref="F148" authorId="0" shapeId="0">
      <text>
        <r>
          <rPr>
            <sz val="11"/>
            <color theme="1"/>
            <rFont val="Calibri"/>
            <scheme val="minor"/>
          </rPr>
          <t>======
ID#AAAAyiEmcvE
    (2023-06-05 18:05:24)
Média dos contratos analisado no Planejamento da Contratação</t>
        </r>
      </text>
    </comment>
    <comment ref="B149" authorId="0" shapeId="0">
      <text>
        <r>
          <rPr>
            <sz val="11"/>
            <color theme="1"/>
            <rFont val="Calibri"/>
            <scheme val="minor"/>
          </rPr>
          <t>======
ID#AAAAyiEmcy8
Cálculo    (2023-06-05 18:05:24)
Apuração do Coeficiente:
1-(Tributos/100) = "Coeficiente"
Cálculo:
Faturamento/Coeficiente x Aliquota</t>
        </r>
      </text>
    </comment>
    <comment ref="F153" authorId="0" shapeId="0">
      <text>
        <r>
          <rPr>
            <sz val="11"/>
            <color theme="1"/>
            <rFont val="Calibri"/>
            <scheme val="minor"/>
          </rPr>
          <t>======
ID#AAAAyiEmcro
    (2023-06-05 18:05:24)
Tributos: são os valores referentes ao recolhimento de impostos e contribuições incidentes sobre o faturamento, conforme estabelecido pela legislação vigente.
No cálculo dos valores limites dos serviços de vigilância e limpeza foram estabelecidos os percentuais de 8,65% e 14,25% respectivamente. (vide quadro – demonstrativo do CITL – Serviços de limpeza e vigilância).</t>
        </r>
      </text>
    </comment>
  </commentList>
  <extLst>
    <ext xmlns:r="http://schemas.openxmlformats.org/officeDocument/2006/relationships" uri="GoogleSheetsCustomDataVersion2">
      <go:sheetsCustomData xmlns:go="http://customooxmlschemas.google.com/" r:id="rId1" roundtripDataSignature="AMtx7mh1aa49X0faZZH1hFt3+TiTaVZz8g=="/>
    </ext>
  </extLst>
</comments>
</file>

<file path=xl/comments4.xml><?xml version="1.0" encoding="utf-8"?>
<comments xmlns="http://schemas.openxmlformats.org/spreadsheetml/2006/main">
  <authors>
    <author/>
  </authors>
  <commentList>
    <comment ref="B23" authorId="0" shapeId="0">
      <text>
        <r>
          <rPr>
            <sz val="11"/>
            <color theme="1"/>
            <rFont val="Calibri"/>
            <scheme val="minor"/>
          </rPr>
          <t>======
ID#AAAAyiEmcvI
    (2023-06-05 18:05:24)
Enquadramento sindical conforme atividade preponderante da empresa.</t>
        </r>
      </text>
    </comment>
    <comment ref="B36" authorId="0" shapeId="0">
      <text>
        <r>
          <rPr>
            <sz val="11"/>
            <color theme="1"/>
            <rFont val="Calibri"/>
            <scheme val="minor"/>
          </rPr>
          <t>======
ID#AAAAyiEmcvc
    (2023-06-05 18:05:24)
Salário previsto na Convenção Coletiva de Trabalho - CCT vigente para o posto.</t>
        </r>
      </text>
    </comment>
    <comment ref="B39" authorId="0" shapeId="0">
      <text>
        <r>
          <rPr>
            <sz val="11"/>
            <color theme="1"/>
            <rFont val="Calibri"/>
            <scheme val="minor"/>
          </rPr>
          <t>======
ID#AAAAyiEmcos
    (2023-06-05 18:05:24)
SEG - SEX: Dias trabalhados = 30,42 dias/mês * (5 dias (seg-sex) / 7 dias por semana) = 21,73 dias - [12 feriados * (probabilidade de não coincidir com sabado e domingo 5/7) / 12 meses] = 21,01 dias/mês
SEG - SAB: Dias trabalhados = 30,42 dias/mês * (6 dias (seg-sab) / 7 dias por semana) - [12 feriados * (probabilidade de não coincidir com domingo 6/7) / 12 meses] = 25,22 dias/mês
Jornada 12 x 36h: 365,25 dias ano/ 12 / 2</t>
        </r>
      </text>
    </comment>
    <comment ref="B48" authorId="0" shapeId="0">
      <text>
        <r>
          <rPr>
            <sz val="11"/>
            <color theme="1"/>
            <rFont val="Calibri"/>
            <scheme val="minor"/>
          </rPr>
          <t>======
ID#AAAAyiEmcxU
    (2023-06-05 18:05:24)
Adicional de periculosidade: previsto em legislação ou acordo coletivo, para trabalho em condições de periculosidade, (que impliquem em condições de risco a saúde do trabalhador ou integridade física).
Cálculo:
salário do posto x 30%</t>
        </r>
      </text>
    </comment>
    <comment ref="B49" authorId="0" shapeId="0">
      <text>
        <r>
          <rPr>
            <sz val="11"/>
            <color theme="1"/>
            <rFont val="Calibri"/>
            <scheme val="minor"/>
          </rPr>
          <t>======
ID#AAAAyiEmcvY
    (2023-06-05 18:05:24)
Adicional de insalubridade: O salário de referência para cálculo do seu custo é o salário mínimo estadual ou o nacional ou o salário normativo da categoria se expressamente estabelecido no acordo ou convenção coletiva.
Depende de LAUDO PERICIAL para sua concessão ou sua manutenção e constar da relação oficial elaborada pelo Ministério do Trabalho, tal como definido pela NR-15. Para limpeza, vide a SÚMULA nº 448 do TST.  
Cálculo:
salário mínimo x 10, 20 ou 40%</t>
        </r>
      </text>
    </comment>
    <comment ref="B57" authorId="0" shapeId="0">
      <text>
        <r>
          <rPr>
            <sz val="11"/>
            <color theme="1"/>
            <rFont val="Calibri"/>
            <scheme val="minor"/>
          </rPr>
          <t>======
ID#AAAAyiEmcow
13º Salário    (2023-06-05 18:05:24)
Gratificação de Natal, instituída pela Lei nº 4.090, de 13 de julho de 1962. Pode-se determinar a provisão mensal considerando que na duração do contrato de 60 meses o empregado tem 5 meses de férias e labora em 56 meses  ou que a cada 12 meses tem 1 mês de gratificação.
Cálculo:
(1/12) x 100 = 8,333% ou
(5/56) x 100 = 8,93% para contratos continuados de até 60 meses.</t>
        </r>
      </text>
    </comment>
    <comment ref="B58" authorId="0" shapeId="0">
      <text>
        <r>
          <rPr>
            <sz val="11"/>
            <color theme="1"/>
            <rFont val="Calibri"/>
            <scheme val="minor"/>
          </rPr>
          <t>======
ID#AAAAyiEmcpc
    (2023-06-05 18:05:24)
2.1 Adicional de Férias(3,025%), conforme Anexo XII da IN 5/2017 - CONTA VINCULADA.</t>
        </r>
      </text>
    </comment>
    <comment ref="A59" authorId="0" shapeId="0">
      <text>
        <r>
          <rPr>
            <sz val="11"/>
            <color theme="1"/>
            <rFont val="Calibri"/>
            <scheme val="minor"/>
          </rPr>
          <t>======
ID#AAAAyiEmcqo
    (2023-06-05 18:05:24)
Compõe base de cálculo para o Submódulo 2.2, e para evitar duplicidade não há neste módulo indicação direta de incidência daquele Submódulo.</t>
        </r>
      </text>
    </comment>
    <comment ref="B67" authorId="0" shapeId="0">
      <text>
        <r>
          <rPr>
            <sz val="11"/>
            <color theme="1"/>
            <rFont val="Calibri"/>
            <scheme val="minor"/>
          </rPr>
          <t>======
ID#AAAAyiEmcsc
    (2023-06-05 18:05:24)
Art. 22, Inciso I, da Lei nº 8.212/91.</t>
        </r>
      </text>
    </comment>
    <comment ref="B68" authorId="0" shapeId="0">
      <text>
        <r>
          <rPr>
            <sz val="11"/>
            <color theme="1"/>
            <rFont val="Calibri"/>
            <scheme val="minor"/>
          </rPr>
          <t>======
ID#AAAAyiEmcvQ
    (2023-06-05 18:05:24)
Art. 3º, Inciso I, Decreto n.º 87.043/82.</t>
        </r>
      </text>
    </comment>
    <comment ref="B69" authorId="0" shapeId="0">
      <text>
        <r>
          <rPr>
            <sz val="11"/>
            <color theme="1"/>
            <rFont val="Calibri"/>
            <scheme val="minor"/>
          </rPr>
          <t>======
ID#AAAAyiEmcuU
    (2023-06-05 18:05:24)
RAT x FAP.
1) RAT = 3% (Limpeza em prédios e em domicílios - código 8121-4/00 do Anexo V do Decreto n.º 3.048/1999).
2) FAP = Máximo de Fator de Acidente Previdenciário = 2:
3% x 2 = 6% (maior valor possível)
A empresa deve utilizar o seu FAP efetivo, a ser comprovado no envio de sua proposta adequada ao lance vencedor, mediante apresentação da GFIP ou outro documento apto a fazê-lo.</t>
        </r>
      </text>
    </comment>
    <comment ref="B70" authorId="0" shapeId="0">
      <text>
        <r>
          <rPr>
            <sz val="11"/>
            <color theme="1"/>
            <rFont val="Calibri"/>
            <scheme val="minor"/>
          </rPr>
          <t>======
ID#AAAAyiEmcpg
    (2023-06-05 18:05:24)
Art. 15, Lei nº 8.030/90 e Art. 7º, III, CF.</t>
        </r>
      </text>
    </comment>
    <comment ref="B71" authorId="0" shapeId="0">
      <text>
        <r>
          <rPr>
            <sz val="11"/>
            <color theme="1"/>
            <rFont val="Calibri"/>
            <scheme val="minor"/>
          </rPr>
          <t>======
ID#AAAAyiEmcsw
    (2023-06-05 18:05:24)
Art. 3º, Lei n.º 8.036/90.</t>
        </r>
      </text>
    </comment>
    <comment ref="B72" authorId="0" shapeId="0">
      <text>
        <r>
          <rPr>
            <sz val="11"/>
            <color theme="1"/>
            <rFont val="Calibri"/>
            <scheme val="minor"/>
          </rPr>
          <t>======
ID#AAAAyiEmcwI
    (2023-06-05 18:05:24)
Decreto n.º 2.318/86</t>
        </r>
      </text>
    </comment>
    <comment ref="B73" authorId="0" shapeId="0">
      <text>
        <r>
          <rPr>
            <sz val="11"/>
            <color theme="1"/>
            <rFont val="Calibri"/>
            <scheme val="minor"/>
          </rPr>
          <t>======
ID#AAAAyiEmcyU
    (2023-06-05 18:05:24)
Art. 8º, Lei n.º 8.029/90 e Lei n.º 8.154/90.</t>
        </r>
      </text>
    </comment>
    <comment ref="B74" authorId="0" shapeId="0">
      <text>
        <r>
          <rPr>
            <sz val="11"/>
            <color theme="1"/>
            <rFont val="Calibri"/>
            <scheme val="minor"/>
          </rPr>
          <t>======
ID#AAAAyiEmcrI
    (2023-06-05 18:05:24)
Lei n.º 7.787/89 e DL n.º 1.146/70.</t>
        </r>
      </text>
    </comment>
    <comment ref="F75" authorId="0" shapeId="0">
      <text>
        <r>
          <rPr>
            <sz val="11"/>
            <color theme="1"/>
            <rFont val="Calibri"/>
            <scheme val="minor"/>
          </rPr>
          <t>======
ID#AAAAyiEmcrY
    (2023-06-05 18:05:24)
EMPRESAS OPTANTES PELO SIMPLES ESTÃO ISENTAS DO PAGAMENTO DAS SEGUINTES CONTRIBUIÇÕES: SESI ou SESC, SENAI ou SENAC, INCRA, Salário Educação, SEBRAE, por isso os valores DEVEM SER ZERADOS NA PLANILHA.
(§3o, Art. 13 da Lei Complementar 123/2006)
EMPRESAS DE SESSÃO DE MÃO DE OBRA NÃO PODEM SER OPTANTES PELO SIMPLES COM EXCEÇÃO DAS EMPRESAS QUE PRESTAM SERVIÇOS DE VIGILÂNCIA, LIMPEZA OU CONSERVAÇÃO DESDE QUE NÃO EXERÇAM EM CONJUNTO COM OUTRAS ATIVIDADES VEDADAS.
(Inciso XII, Art. 17 da Lei Complementar 123/2006)</t>
        </r>
      </text>
    </comment>
    <comment ref="B82" authorId="0" shapeId="0">
      <text>
        <r>
          <rPr>
            <sz val="11"/>
            <color theme="1"/>
            <rFont val="Calibri"/>
            <scheme val="minor"/>
          </rPr>
          <t>======
ID#AAAAyiEmcvo
    (2023-06-05 18:05:24)
Transporte: Valor da tarifa de transporte público praticada no município de prestação do serviço.</t>
        </r>
      </text>
    </comment>
    <comment ref="F82" authorId="0" shapeId="0">
      <text>
        <r>
          <rPr>
            <sz val="11"/>
            <color theme="1"/>
            <rFont val="Calibri"/>
            <scheme val="minor"/>
          </rPr>
          <t>======
ID#AAAAyiEmcwg
    (2023-06-05 18:05:24)
Ref. Tarifa de Porto Velho</t>
        </r>
      </text>
    </comment>
    <comment ref="F83" authorId="0" shapeId="0">
      <text>
        <r>
          <rPr>
            <sz val="11"/>
            <color theme="1"/>
            <rFont val="Calibri"/>
            <scheme val="minor"/>
          </rPr>
          <t>======
ID#AAAAyiEmctM
    (2023-06-05 18:05:24)
Proporcionalidade prevista no Art. 10 do Decreto 95.247/1987.</t>
        </r>
      </text>
    </comment>
    <comment ref="B84" authorId="0" shapeId="0">
      <text>
        <r>
          <rPr>
            <sz val="11"/>
            <color theme="1"/>
            <rFont val="Calibri"/>
            <scheme val="minor"/>
          </rPr>
          <t>======
ID#AAAAyiEmcvA
    (2023-06-05 18:05:24)
Auxílio alimentação (Vales, cesta básica etc.): geralmente previsto nos acordos, convenções ou sentenças normativas em dissídios coletivos.</t>
        </r>
      </text>
    </comment>
    <comment ref="B102" authorId="0" shapeId="0">
      <text>
        <r>
          <rPr>
            <sz val="11"/>
            <color theme="1"/>
            <rFont val="Calibri"/>
            <scheme val="minor"/>
          </rPr>
          <t>======
ID#AAAAyiEmclY
Aviso prévio indenizado    (2023-06-05 18:05:24)
Trata-se de valor devido ao empregado no caso de o empregador rescindir o contrato sem justo motivo e sem lhe conceder aviso prévio, conforme disposto no § 1º do art. 487 da
CLT. De acordo com levantamento efetuado em diversos contratos, cerca de 5% do pessoal é demitido pelo empregador, antes do término do contrato de trabalho.
((1 / 12) x 5,55%) x 100 = 0,46%
5,55% = percentual de empregados demitidos que não trabalham durante o aviso prévio, de acordo com estudo do STF (fls. 187/199 - volume IV)
Base de cálculo: Remuneração + 13º salário + Férias e Adicional</t>
        </r>
      </text>
    </comment>
    <comment ref="B104" authorId="0" shapeId="0">
      <text>
        <r>
          <rPr>
            <sz val="11"/>
            <color theme="1"/>
            <rFont val="Calibri"/>
            <scheme val="minor"/>
          </rPr>
          <t>======
ID#AAAAyiEmctQ
    (2023-06-05 18:05:24)
CV
As multas devem somar 4%, de modo que foram distribuídas por simplificação.
OU
Multa FGTS. Multa sobre FGTS de 40% (CF)
Cálculo:
Remuneração * (8% de FGTS) * 40% de multa do FGTS * 5% de funcionários demitidos com aviso prévio indenizado</t>
        </r>
      </text>
    </comment>
    <comment ref="B105" authorId="0" shapeId="0">
      <text>
        <r>
          <rPr>
            <sz val="11"/>
            <color theme="1"/>
            <rFont val="Calibri"/>
            <scheme val="minor"/>
          </rPr>
          <t>======
ID#AAAAyiEmcp0
Aviso Prévio    (2023-06-05 18:05:24)
Refere-se à indenização de sete dias corridos devida ao empregado no caso de o empregador rescindir o contrato sem justo motivo e conceder aviso prévio, conforme disposto no art. 488 da CLT.
Cálculo:
{[(7/30)/12]x100} = 1,944%
7 dias de folga / 30 dias / 12 meses (vigência inicial do contrato) = provisão mensal para esse item de custo
Base de cálculo: Remuneração + 13º salário + Férias e Adicional</t>
        </r>
      </text>
    </comment>
    <comment ref="B107" authorId="0" shapeId="0">
      <text>
        <r>
          <rPr>
            <sz val="11"/>
            <color theme="1"/>
            <rFont val="Calibri"/>
            <scheme val="minor"/>
          </rPr>
          <t>======
ID#AAAAyiEmcyE
    (2023-06-05 18:05:24)
CV
As multas devem somar 4%, de modo que foram distribuídas por simplificação.
OU
Multa FGTS. Multa sobre FGTS de 40% (CF)
Cálculo:
Remuneração * (8% de FGTS) * 40% de multa do FGTS * 100% dos funcionários serão demitidos ao final do contrato.
Obs. Contribuição social de 10% foi extinta.</t>
        </r>
      </text>
    </comment>
    <comment ref="B114" authorId="0" shapeId="0">
      <text>
        <r>
          <rPr>
            <sz val="11"/>
            <color theme="1"/>
            <rFont val="Calibri"/>
            <scheme val="minor"/>
          </rPr>
          <t>======
ID#AAAAyiEmcn8
    (2023-06-05 18:05:24)
Não deverá ser computado Substituto na cobertura de Férias, considerando a desnecessidade de reposição por conta das férias escolares.</t>
        </r>
      </text>
    </comment>
    <comment ref="B116" authorId="0" shapeId="0">
      <text>
        <r>
          <rPr>
            <sz val="11"/>
            <color theme="1"/>
            <rFont val="Calibri"/>
            <scheme val="minor"/>
          </rPr>
          <t>======
ID#AAAAyiEmcyI
Reposição por ausência legais    (2023-06-05 18:05:24)
Faltas Legais: Ausências ao trabalho asseguradas ao empregado pelos artigos 473 e 83 da CLT (morte de cônjuge, ascendente, descendente; casamento; nascimento de filho; doação de sangue; alistamento eleitoral; serviço militar; comparecer a juízo)
Cálculo:
(2,64/30)/12 = 0,73%</t>
        </r>
      </text>
    </comment>
    <comment ref="B117" authorId="0" shapeId="0">
      <text>
        <r>
          <rPr>
            <sz val="11"/>
            <color theme="1"/>
            <rFont val="Calibri"/>
            <scheme val="minor"/>
          </rPr>
          <t>======
ID#AAAAyiEmct0
Fernanda Lima Maciel    (2023-06-05 18:05:24)
Substitutição licença paternidade: Estima-se que 2 % (dois por cento) dos trabalhadores requerem a licença paternidade, segundo o IBGE.
Cálculo:
=(5/30/12)*2%
nº dias : 5 dias ao mês;
Proporção mensal: 30 dias ao mês;
Proporção anual: 12 meses
Estimativa IBGE: 2%</t>
        </r>
      </text>
    </comment>
    <comment ref="B118" authorId="0" shapeId="0">
      <text>
        <r>
          <rPr>
            <sz val="11"/>
            <color theme="1"/>
            <rFont val="Calibri"/>
            <scheme val="minor"/>
          </rPr>
          <t>======
ID#AAAAyiEmclU
Fernanda Lima Maciel    (2023-06-05 18:05:24)
Substituição por acidente de trabalho: 8% (oito por cento)dos trabalhadores, de acordo com o IBGE, se afastam do serviço.
Cálculo:
=(15/30/12)*8%
nº dias : 15 dias ao mês;
Proporção mensal: 30 dias ao mês;
Proporção anual: 12 meses
Estimativa IBGE: 8%</t>
        </r>
      </text>
    </comment>
    <comment ref="B119" authorId="0" shapeId="0">
      <text>
        <r>
          <rPr>
            <sz val="11"/>
            <color theme="1"/>
            <rFont val="Calibri"/>
            <scheme val="minor"/>
          </rPr>
          <t>======
ID#AAAAyhxbyik
Fernanda Lima Maciel    (2023-06-05 18:05:24)
Substituto cobertura afastamento maternidade: 0,3% ( três décimos de por cento) solicitam auxílio maternidade.
Cálculo:
=(180/30/12)*0,3%
nº dias : 180 dias  de afastamento
Proporção mensal: 30 dias ao mês;
Proporção anual: 12 meses
Estimativa IBGE: 0,3%</t>
        </r>
      </text>
    </comment>
    <comment ref="B120" authorId="0" shapeId="0">
      <text>
        <r>
          <rPr>
            <sz val="11"/>
            <color theme="1"/>
            <rFont val="Calibri"/>
            <scheme val="minor"/>
          </rPr>
          <t>======
ID#AAAAyiEmcx8
Fernanda Lima Maciel    (2023-06-05 18:05:24)
Substituto na cobertura de Outras ausências: 100% ( cem de por cento) solicitam afastamento por doenças.
Cálculo:
=(5/30/12)*100%
nº dias : 5dias  de afastamento
Proporção mensal: 30 dias ao mês;
Proporção anual: 12 meses
estimativa:100%</t>
        </r>
      </text>
    </comment>
    <comment ref="G138" authorId="0" shapeId="0">
      <text>
        <r>
          <rPr>
            <sz val="11"/>
            <color theme="1"/>
            <rFont val="Calibri"/>
            <scheme val="minor"/>
          </rPr>
          <t>======
ID#AAAAyiEmct4
    (2023-06-05 18:05:24)
DETALHAR VALORES UNITÁRIOS NA ABA "INSUMOS".</t>
        </r>
      </text>
    </comment>
    <comment ref="G139" authorId="0" shapeId="0">
      <text>
        <r>
          <rPr>
            <sz val="11"/>
            <color theme="1"/>
            <rFont val="Calibri"/>
            <scheme val="minor"/>
          </rPr>
          <t>======
ID#AAAAyiEmctY
    (2023-06-05 18:05:24)
DETALHAR VALORES UNITÁRIOS NA ABA "INSUMOS".</t>
        </r>
      </text>
    </comment>
    <comment ref="G141" authorId="0" shapeId="0">
      <text>
        <r>
          <rPr>
            <sz val="11"/>
            <color theme="1"/>
            <rFont val="Calibri"/>
            <scheme val="minor"/>
          </rPr>
          <t>======
ID#AAAAyhxbyic
    (2023-06-05 18:05:23)
DETALHAR VALORES UNITÁRIOS NA ABA "INSUMOS".</t>
        </r>
      </text>
    </comment>
    <comment ref="B148" authorId="0" shapeId="0">
      <text>
        <r>
          <rPr>
            <sz val="11"/>
            <color theme="1"/>
            <rFont val="Calibri"/>
            <scheme val="minor"/>
          </rPr>
          <t>======
ID#AAAAyiEmcls
Custos indiretos    (2023-06-05 18:05:24)
Custos indiretos: são os gastos da contratada com sua estrutura administrativa, organizacional e gerenciamento de seus contratos, tais como as despesas relativas a:
 a) funcionamento e manutenção da sede, tais como aluguel, água, luz, telefone, o Imposto Predial
Territorial Urbano – IPTU, dentre outros;
 b) pessoal administrativo;
 c) material e equipamentos de escritório;
 d) supervisão de serviços;
 e) seguros.
Os custos indiretos são calculados mediante incidência daqueles percentuais sobre o somatório da remuneração, benefícios mensais e diários, insumos diversos, encargos sociais e trabalhistas.
No cálculo dos valores limites para os serviços de vigilância e limpeza foram estabelecidos os percentuais de 6% e 3% respectivamente.
Cálculo:
(Remuneração + Benefícios + Insumos + Encargos)*percentual de custos indiretos</t>
        </r>
      </text>
    </comment>
    <comment ref="F148" authorId="0" shapeId="0">
      <text>
        <r>
          <rPr>
            <sz val="11"/>
            <color theme="1"/>
            <rFont val="Calibri"/>
            <scheme val="minor"/>
          </rPr>
          <t>======
ID#AAAAyiEmcxE
    (2023-06-05 18:05:24)
Média dos contratos analisado no Planejamento da Contratação</t>
        </r>
      </text>
    </comment>
    <comment ref="B149" authorId="0" shapeId="0">
      <text>
        <r>
          <rPr>
            <sz val="11"/>
            <color theme="1"/>
            <rFont val="Calibri"/>
            <scheme val="minor"/>
          </rPr>
          <t>======
ID#AAAAyiEmcsQ
    (2023-06-05 18:05:24)
Lucro: é o ganho decorrente da exploração da atividade econômica, calculado mediante incidência percentual sobre a remuneração, benefícios mensais e diários, insumos diversos, encargos sociais e trabalhistas e custos indiretos.</t>
        </r>
      </text>
    </comment>
    <comment ref="F149" authorId="0" shapeId="0">
      <text>
        <r>
          <rPr>
            <sz val="11"/>
            <color theme="1"/>
            <rFont val="Calibri"/>
            <scheme val="minor"/>
          </rPr>
          <t>======
ID#AAAAyiEmclc
    (2023-06-05 18:05:24)
Média dos contratos analisado no Planejamento da Contratação</t>
        </r>
      </text>
    </comment>
    <comment ref="B150" authorId="0" shapeId="0">
      <text>
        <r>
          <rPr>
            <sz val="11"/>
            <color theme="1"/>
            <rFont val="Calibri"/>
            <scheme val="minor"/>
          </rPr>
          <t>======
ID#AAAAyiEmcpI
Cálculo    (2023-06-05 18:05:24)
Apuração do Coeficiente:
1-(Tributos/100) = "Coeficiente"
Cálculo:
Faturamento/Coeficiente x Aliquota</t>
        </r>
      </text>
    </comment>
    <comment ref="F154" authorId="0" shapeId="0">
      <text>
        <r>
          <rPr>
            <sz val="11"/>
            <color theme="1"/>
            <rFont val="Calibri"/>
            <scheme val="minor"/>
          </rPr>
          <t>======
ID#AAAAyiEmcuY
    (2023-06-05 18:05:24)
Tributos: são os valores referentes ao recolhimento de impostos e contribuições incidentes sobre o faturamento, conforme estabelecido pela legislação vigente.
No cálculo dos valores limites dos serviços de vigilância e limpeza foram estabelecidos os percentuais de 8,65% e 14,25% respectivamente. (vide quadro – demonstrativo do CITL – Serviços de limpeza e vigilância).</t>
        </r>
      </text>
    </comment>
  </commentList>
  <extLst>
    <ext xmlns:r="http://schemas.openxmlformats.org/officeDocument/2006/relationships" uri="GoogleSheetsCustomDataVersion2">
      <go:sheetsCustomData xmlns:go="http://customooxmlschemas.google.com/" r:id="rId1" roundtripDataSignature="AMtx7mhm2QOv8ThGC0wga2vNZzmFi9Dw+w=="/>
    </ext>
  </extLst>
</comments>
</file>

<file path=xl/comments5.xml><?xml version="1.0" encoding="utf-8"?>
<comments xmlns="http://schemas.openxmlformats.org/spreadsheetml/2006/main">
  <authors>
    <author/>
  </authors>
  <commentList>
    <comment ref="B23" authorId="0" shapeId="0">
      <text>
        <r>
          <rPr>
            <sz val="11"/>
            <color theme="1"/>
            <rFont val="Calibri"/>
            <scheme val="minor"/>
          </rPr>
          <t>======
ID#AAAAyiEmctc
    (2023-06-05 18:05:24)
Enquadramento sindical conforme atividade preponderante da empresa.</t>
        </r>
      </text>
    </comment>
    <comment ref="B36" authorId="0" shapeId="0">
      <text>
        <r>
          <rPr>
            <sz val="11"/>
            <color theme="1"/>
            <rFont val="Calibri"/>
            <scheme val="minor"/>
          </rPr>
          <t>======
ID#AAAAyiEmcq8
    (2023-06-05 18:05:24)
Salário previsto na Convenção Coletiva de Trabalho - CCT vigente para o posto.</t>
        </r>
      </text>
    </comment>
    <comment ref="B39" authorId="0" shapeId="0">
      <text>
        <r>
          <rPr>
            <sz val="11"/>
            <color theme="1"/>
            <rFont val="Calibri"/>
            <scheme val="minor"/>
          </rPr>
          <t>======
ID#AAAAyiEmcsg
    (2023-06-05 18:05:24)
SEG - SEX: Dias trabalhados = 30,42 dias/mês * (5 dias (seg-sex) / 7 dias por semana) = 21,73 dias - [12 feriados * (probabilidade de não coincidir com sabado e domingo 5/7) / 12 meses] = 21,01 dias/mês
SEG - SAB: Dias trabalhados = 30,42 dias/mês * (6 dias (seg-sab) / 7 dias por semana) - [12 feriados * (probabilidade de não coincidir com domingo 6/7) / 12 meses] = 25,22 dias/mês
Jornada 12 x 36h: 365,25 dias ano/ 12 / 2</t>
        </r>
      </text>
    </comment>
    <comment ref="B48" authorId="0" shapeId="0">
      <text>
        <r>
          <rPr>
            <sz val="11"/>
            <color theme="1"/>
            <rFont val="Calibri"/>
            <scheme val="minor"/>
          </rPr>
          <t>======
ID#AAAAyiEmcks
    (2023-06-05 18:05:24)
Adicional de periculosidade: previsto em legislação ou acordo coletivo, para trabalho em condições de periculosidade, (que impliquem em condições de risco a saúde do trabalhador ou integridade física).
Cálculo:
salário do posto x 30%</t>
        </r>
      </text>
    </comment>
    <comment ref="B49" authorId="0" shapeId="0">
      <text>
        <r>
          <rPr>
            <sz val="11"/>
            <color theme="1"/>
            <rFont val="Calibri"/>
            <scheme val="minor"/>
          </rPr>
          <t>======
ID#AAAAyiEmcxk
    (2023-06-05 18:05:24)
Adicional de insalubridade: O salário de referência para cálculo do seu custo é o salário mínimo estadual ou o nacional ou o salário normativo da categoria se expressamente estabelecido no acordo ou convenção coletiva.
Depende de LAUDO PERICIAL para sua concessão ou sua manutenção e constar da relação oficial elaborada pelo Ministério do Trabalho, tal como definido pela NR-15. Para limpeza, vide a SÚMULA nº 448 do TST.  
Cálculo:
salário mínimo x 10, 20 ou 40%</t>
        </r>
      </text>
    </comment>
    <comment ref="B57" authorId="0" shapeId="0">
      <text>
        <r>
          <rPr>
            <sz val="11"/>
            <color theme="1"/>
            <rFont val="Calibri"/>
            <scheme val="minor"/>
          </rPr>
          <t>======
ID#AAAAyiEmco8
13º Salário    (2023-06-05 18:05:24)
Gratificação de Natal, instituída pela Lei nº 4.090, de 13 de julho de 1962. Pode-se determinar a provisão mensal considerando que na duração do contrato de 60 meses o empregado tem 5 meses de férias e labora em 56 meses  ou que a cada 12 meses tem 1 mês de gratificação.
Cálculo:
(1/12) x 100 = 8,333% ou
(5/56) x 100 = 8,93% para contratos continuados de até 60 meses.</t>
        </r>
      </text>
    </comment>
    <comment ref="B58" authorId="0" shapeId="0">
      <text>
        <r>
          <rPr>
            <sz val="11"/>
            <color theme="1"/>
            <rFont val="Calibri"/>
            <scheme val="minor"/>
          </rPr>
          <t>======
ID#AAAAyiEmcuE
    (2023-06-05 18:05:24)
2.1 Adicional de Férias(3,025%), conforme Anexo XII da IN 5/2017 - CONTA VINCULADA.</t>
        </r>
      </text>
    </comment>
    <comment ref="A59" authorId="0" shapeId="0">
      <text>
        <r>
          <rPr>
            <sz val="11"/>
            <color theme="1"/>
            <rFont val="Calibri"/>
            <scheme val="minor"/>
          </rPr>
          <t>======
ID#AAAAyiEmcoA
    (2023-06-05 18:05:24)
Compõe base de cálculo para o Submódulo 2.2, e para evitar duplicidade não há neste módulo indicação direta de incidência daquele Submódulo.</t>
        </r>
      </text>
    </comment>
    <comment ref="B67" authorId="0" shapeId="0">
      <text>
        <r>
          <rPr>
            <sz val="11"/>
            <color theme="1"/>
            <rFont val="Calibri"/>
            <scheme val="minor"/>
          </rPr>
          <t>======
ID#AAAAyiEmclE
    (2023-06-05 18:05:24)
Art. 22, Inciso I, da Lei nº 8.212/91.</t>
        </r>
      </text>
    </comment>
    <comment ref="B68" authorId="0" shapeId="0">
      <text>
        <r>
          <rPr>
            <sz val="11"/>
            <color theme="1"/>
            <rFont val="Calibri"/>
            <scheme val="minor"/>
          </rPr>
          <t>======
ID#AAAAyiEmctI
    (2023-06-05 18:05:24)
Art. 3º, Inciso I, Decreto n.º 87.043/82.</t>
        </r>
      </text>
    </comment>
    <comment ref="B69" authorId="0" shapeId="0">
      <text>
        <r>
          <rPr>
            <sz val="11"/>
            <color theme="1"/>
            <rFont val="Calibri"/>
            <scheme val="minor"/>
          </rPr>
          <t>======
ID#AAAAyiEmcxc
    (2023-06-05 18:05:24)
RAT x FAP.
1) RAT = 3% (Limpeza em prédios e em domicílios - código 8121-4/00 do Anexo V do Decreto n.º 3.048/1999).
2) FAP = Máximo de Fator de Acidente Previdenciário = 2:
3% x 2 = 6% (maior valor possível)
A empresa deve utilizar o seu FAP efetivo, a ser comprovado no envio de sua proposta adequada ao lance vencedor, mediante apresentação da GFIP ou outro documento apto a fazê-lo.</t>
        </r>
      </text>
    </comment>
    <comment ref="B70" authorId="0" shapeId="0">
      <text>
        <r>
          <rPr>
            <sz val="11"/>
            <color theme="1"/>
            <rFont val="Calibri"/>
            <scheme val="minor"/>
          </rPr>
          <t>======
ID#AAAAyiEmclg
    (2023-06-05 18:05:24)
Art. 15, Lei nº 8.030/90 e Art. 7º, III, CF.</t>
        </r>
      </text>
    </comment>
    <comment ref="B71" authorId="0" shapeId="0">
      <text>
        <r>
          <rPr>
            <sz val="11"/>
            <color theme="1"/>
            <rFont val="Calibri"/>
            <scheme val="minor"/>
          </rPr>
          <t>======
ID#AAAAyiEmcuI
    (2023-06-05 18:05:24)
Art. 3º, Lei n.º 8.036/90.</t>
        </r>
      </text>
    </comment>
    <comment ref="B72" authorId="0" shapeId="0">
      <text>
        <r>
          <rPr>
            <sz val="11"/>
            <color theme="1"/>
            <rFont val="Calibri"/>
            <scheme val="minor"/>
          </rPr>
          <t>======
ID#AAAAyiEmcp8
    (2023-06-05 18:05:24)
Decreto n.º 2.318/86</t>
        </r>
      </text>
    </comment>
    <comment ref="B73" authorId="0" shapeId="0">
      <text>
        <r>
          <rPr>
            <sz val="11"/>
            <color theme="1"/>
            <rFont val="Calibri"/>
            <scheme val="minor"/>
          </rPr>
          <t>======
ID#AAAAyiEmctU
    (2023-06-05 18:05:24)
Art. 8º, Lei n.º 8.029/90 e Lei n.º 8.154/90.</t>
        </r>
      </text>
    </comment>
    <comment ref="B74" authorId="0" shapeId="0">
      <text>
        <r>
          <rPr>
            <sz val="11"/>
            <color theme="1"/>
            <rFont val="Calibri"/>
            <scheme val="minor"/>
          </rPr>
          <t>======
ID#AAAAyiEmcrk
    (2023-06-05 18:05:24)
Lei n.º 7.787/89 e DL n.º 1.146/70.</t>
        </r>
      </text>
    </comment>
    <comment ref="F75" authorId="0" shapeId="0">
      <text>
        <r>
          <rPr>
            <sz val="11"/>
            <color theme="1"/>
            <rFont val="Calibri"/>
            <scheme val="minor"/>
          </rPr>
          <t>======
ID#AAAAyiEmclo
    (2023-06-05 18:05:24)
EMPRESAS OPTANTES PELO SIMPLES ESTÃO ISENTAS DO PAGAMENTO DAS SEGUINTES CONTRIBUIÇÕES: SESI ou SESC, SENAI ou SENAC, INCRA, Salário Educação, SEBRAE, por isso os valores DEVEM SER ZERADOS NA PLANILHA.
(§3o, Art. 13 da Lei Complementar 123/2006)
EMPRESAS DE SESSÃO DE MÃO DE OBRA NÃO PODEM SER OPTANTES PELO SIMPLES COM EXCEÇÃO DAS EMPRESAS QUE PRESTAM SERVIÇOS DE VIGILÂNCIA, LIMPEZA OU CONSERVAÇÃO DESDE QUE NÃO EXERÇAM EM CONJUNTO COM OUTRAS ATIVIDADES VEDADAS.
(Inciso XII, Art. 17 da Lei Complementar 123/2006)</t>
        </r>
      </text>
    </comment>
    <comment ref="B82" authorId="0" shapeId="0">
      <text>
        <r>
          <rPr>
            <sz val="11"/>
            <color theme="1"/>
            <rFont val="Calibri"/>
            <scheme val="minor"/>
          </rPr>
          <t>======
ID#AAAAyiEmck0
    (2023-06-05 18:05:24)
Transporte: Valor da tarifa de transporte público praticada no município de prestação do serviço.</t>
        </r>
      </text>
    </comment>
    <comment ref="F82" authorId="0" shapeId="0">
      <text>
        <r>
          <rPr>
            <sz val="11"/>
            <color theme="1"/>
            <rFont val="Calibri"/>
            <scheme val="minor"/>
          </rPr>
          <t>======
ID#AAAAyiEmct8
    (2023-06-05 18:05:24)
Ref. Tarifa de Porto Velho</t>
        </r>
      </text>
    </comment>
    <comment ref="F83" authorId="0" shapeId="0">
      <text>
        <r>
          <rPr>
            <sz val="11"/>
            <color theme="1"/>
            <rFont val="Calibri"/>
            <scheme val="minor"/>
          </rPr>
          <t>======
ID#AAAAyiEmcwU
    (2023-06-05 18:05:24)
Proporcionalidade prevista no Art. 10 do Decreto 95.247/1987.</t>
        </r>
      </text>
    </comment>
    <comment ref="B84" authorId="0" shapeId="0">
      <text>
        <r>
          <rPr>
            <sz val="11"/>
            <color theme="1"/>
            <rFont val="Calibri"/>
            <scheme val="minor"/>
          </rPr>
          <t>======
ID#AAAAyiEmcpo
    (2023-06-05 18:05:24)
Auxílio alimentação (Vales, cesta básica etc.): geralmente previsto nos acordos, convenções ou sentenças normativas em dissídios coletivos.</t>
        </r>
      </text>
    </comment>
    <comment ref="B102" authorId="0" shapeId="0">
      <text>
        <r>
          <rPr>
            <sz val="11"/>
            <color theme="1"/>
            <rFont val="Calibri"/>
            <scheme val="minor"/>
          </rPr>
          <t>======
ID#AAAAyiEmcrA
Aviso prévio indenizado    (2023-06-05 18:05:24)
Trata-se de valor devido ao empregado no caso de o empregador rescindir o contrato sem justo motivo e sem lhe conceder aviso prévio, conforme disposto no § 1º do art. 487 da
CLT. De acordo com levantamento efetuado em diversos contratos, cerca de 5% do pessoal é demitido pelo empregador, antes do término do contrato de trabalho.
((1 / 12) x 5,55%) x 100 = 0,46%
5,55% = percentual de empregados demitidos que não trabalham durante o aviso prévio, de acordo com estudo do STF (fls. 187/199 - volume IV)
Base de cálculo: Remuneração + 13º salário + Férias e Adicional</t>
        </r>
      </text>
    </comment>
    <comment ref="B104" authorId="0" shapeId="0">
      <text>
        <r>
          <rPr>
            <sz val="11"/>
            <color theme="1"/>
            <rFont val="Calibri"/>
            <scheme val="minor"/>
          </rPr>
          <t>======
ID#AAAAyiEmcpE
    (2023-06-05 18:05:24)
CV
As multas devem somar 4%, de modo que foram distribuídas por simplificação.
OU
Multa FGTS. Multa sobre FGTS de 40% (CF)
Cálculo:
Remuneração * (8% de FGTS) * 40% de multa do FGTS * 5% de funcionários demitidos com aviso prévio indenizado</t>
        </r>
      </text>
    </comment>
    <comment ref="B105" authorId="0" shapeId="0">
      <text>
        <r>
          <rPr>
            <sz val="11"/>
            <color theme="1"/>
            <rFont val="Calibri"/>
            <scheme val="minor"/>
          </rPr>
          <t>======
ID#AAAAyiEmcpM
Aviso Prévio    (2023-06-05 18:05:24)
Refere-se à indenização de sete dias corridos devida ao empregado no caso de o empregador rescindir o contrato sem justo motivo e conceder aviso prévio, conforme disposto no art. 488 da CLT.
Cálculo:
{[(7/30)/12]x100} = 1,944%
7 dias de folga / 30 dias / 12 meses (vigência inicial do contrato) = provisão mensal para esse item de custo
Base de cálculo: Remuneração + 13º salário + Férias e Adicional</t>
        </r>
      </text>
    </comment>
    <comment ref="B107" authorId="0" shapeId="0">
      <text>
        <r>
          <rPr>
            <sz val="11"/>
            <color theme="1"/>
            <rFont val="Calibri"/>
            <scheme val="minor"/>
          </rPr>
          <t>======
ID#AAAAyiEmcrw
    (2023-06-05 18:05:24)
CV
As multas devem somar 4%, de modo que foram distribuídas por simplificação.
OU
Multa FGTS. Multa sobre FGTS de 40% (CF)
Cálculo:
Remuneração * (8% de FGTS) * 40% de multa do FGTS * 100% dos funcionários serão demitidos ao final do contrato.
Obs. Contribuição social de 10% foi extinta.</t>
        </r>
      </text>
    </comment>
    <comment ref="B114" authorId="0" shapeId="0">
      <text>
        <r>
          <rPr>
            <sz val="11"/>
            <color theme="1"/>
            <rFont val="Calibri"/>
            <scheme val="minor"/>
          </rPr>
          <t>======
ID#AAAAyiEmck8
    (2023-06-05 18:05:24)
Não deverá ser computado Substituto na cobertura de Férias, considerando a desnecessidade de reposição por conta das férias escolares.</t>
        </r>
      </text>
    </comment>
    <comment ref="B116" authorId="0" shapeId="0">
      <text>
        <r>
          <rPr>
            <sz val="11"/>
            <color theme="1"/>
            <rFont val="Calibri"/>
            <scheme val="minor"/>
          </rPr>
          <t>======
ID#AAAAyiEmcww
Reposição por ausência legais    (2023-06-05 18:05:24)
Faltas Legais: Ausências ao trabalho asseguradas ao empregado pelos artigos 473 e 83 da CLT (morte de cônjuge, ascendente, descendente; casamento; nascimento de filho; doação de sangue; alistamento eleitoral; serviço militar; comparecer a juízo)
Cálculo:
(2,64/30)/12 = 0,73%</t>
        </r>
      </text>
    </comment>
    <comment ref="B117" authorId="0" shapeId="0">
      <text>
        <r>
          <rPr>
            <sz val="11"/>
            <color theme="1"/>
            <rFont val="Calibri"/>
            <scheme val="minor"/>
          </rPr>
          <t>======
ID#AAAAyiEmcyA
Fernanda Lima Maciel    (2023-06-05 18:05:24)
Substitutição licença paternidade: Estima-se que 2 % (dois por cento) dos trabalhadores requerem a licença paternidade, segundo o IBGE.
Cálculo:
=(5/30/12)*2%
nº dias : 5 dias ao mês;
Proporção mensal: 30 dias ao mês;
Proporção anual: 12 meses
Estimativa IBGE: 2%</t>
        </r>
      </text>
    </comment>
    <comment ref="B118" authorId="0" shapeId="0">
      <text>
        <r>
          <rPr>
            <sz val="11"/>
            <color theme="1"/>
            <rFont val="Calibri"/>
            <scheme val="minor"/>
          </rPr>
          <t>======
ID#AAAAyhxbyis
Fernanda Lima Maciel    (2023-06-05 18:05:24)
Substituição por acidente de trabalho: 8% (oito por cento)dos trabalhadores, de acordo com o IBGE, se afastam do serviço.
Cálculo:
=(15/30/12)*8%
nº dias : 15 dias ao mês;
Proporção mensal: 30 dias ao mês;
Proporção anual: 12 meses
Estimativa IBGE: 8%</t>
        </r>
      </text>
    </comment>
    <comment ref="B119" authorId="0" shapeId="0">
      <text>
        <r>
          <rPr>
            <sz val="11"/>
            <color theme="1"/>
            <rFont val="Calibri"/>
            <scheme val="minor"/>
          </rPr>
          <t>======
ID#AAAAyiEmcn4
Fernanda Lima Maciel    (2023-06-05 18:05:24)
Substituto cobertura afastamento maternidade: 0,3% ( três décimos de por cento) solicitam auxílio maternidade.
Cálculo:
=(180/30/12)*0,3%
nº dias : 180 dias  de afastamento
Proporção mensal: 30 dias ao mês;
Proporção anual: 12 meses
Estimativa IBGE: 0,3%</t>
        </r>
      </text>
    </comment>
    <comment ref="B120" authorId="0" shapeId="0">
      <text>
        <r>
          <rPr>
            <sz val="11"/>
            <color theme="1"/>
            <rFont val="Calibri"/>
            <scheme val="minor"/>
          </rPr>
          <t>======
ID#AAAAyiEmcqA
Fernanda Lima Maciel    (2023-06-05 18:05:24)
Substituto na cobertura de Outras ausências: 100% ( cem de por cento) solicitam afastamento por doenças.
Cálculo:
=(5/30/12)*100%
nº dias : 5dias  de afastamento
Proporção mensal: 30 dias ao mês;
Proporção anual: 12 meses
estimativa:100%</t>
        </r>
      </text>
    </comment>
    <comment ref="G138" authorId="0" shapeId="0">
      <text>
        <r>
          <rPr>
            <sz val="11"/>
            <color theme="1"/>
            <rFont val="Calibri"/>
            <scheme val="minor"/>
          </rPr>
          <t>======
ID#AAAAyiEmckw
    (2023-06-05 18:05:24)
DETALHAR VALORES UNITÁRIOS NA ABA "INSUMOS".</t>
        </r>
      </text>
    </comment>
    <comment ref="G139" authorId="0" shapeId="0">
      <text>
        <r>
          <rPr>
            <sz val="11"/>
            <color theme="1"/>
            <rFont val="Calibri"/>
            <scheme val="minor"/>
          </rPr>
          <t>======
ID#AAAAyiEmcn0
    (2023-06-05 18:05:24)
DETALHAR VALORES UNITÁRIOS NA ABA "INSUMOS".</t>
        </r>
      </text>
    </comment>
    <comment ref="G140" authorId="0" shapeId="0">
      <text>
        <r>
          <rPr>
            <sz val="11"/>
            <color theme="1"/>
            <rFont val="Calibri"/>
            <scheme val="minor"/>
          </rPr>
          <t>======
ID#AAAAyhxbyjQ
    (2023-06-05 18:05:24)
DETALHAR VALORES UNITÁRIOS NA ABA "INSUMOS".</t>
        </r>
      </text>
    </comment>
    <comment ref="G141" authorId="0" shapeId="0">
      <text>
        <r>
          <rPr>
            <sz val="11"/>
            <color theme="1"/>
            <rFont val="Calibri"/>
            <scheme val="minor"/>
          </rPr>
          <t>======
ID#AAAAyiEmcqs
    (2023-06-05 18:05:24)
DETALHAR VALORES UNITÁRIOS NA ABA "INSUMOS".</t>
        </r>
      </text>
    </comment>
    <comment ref="B148" authorId="0" shapeId="0">
      <text>
        <r>
          <rPr>
            <sz val="11"/>
            <color theme="1"/>
            <rFont val="Calibri"/>
            <scheme val="minor"/>
          </rPr>
          <t>======
ID#AAAAyiEmcvU
Custos indiretos    (2023-06-05 18:05:24)
Custos indiretos: são os gastos da contratada com sua estrutura administrativa, organizacional e gerenciamento de seus contratos, tais como as despesas relativas a:
 a) funcionamento e manutenção da sede, tais como aluguel, água, luz, telefone, o Imposto Predial
Territorial Urbano – IPTU, dentre outros;
 b) pessoal administrativo;
 c) material e equipamentos de escritório;
 d) supervisão de serviços;
 e) seguros.
Os custos indiretos são calculados mediante incidência daqueles percentuais sobre o somatório da remuneração, benefícios mensais e diários, insumos diversos, encargos sociais e trabalhistas.
No cálculo dos valores limites para os serviços de vigilância e limpeza foram estabelecidos os percentuais de 6% e 3% respectivamente.
Cálculo:
(Remuneração + Benefícios + Insumos + Encargos)*percentual de custos indiretos</t>
        </r>
      </text>
    </comment>
    <comment ref="F148" authorId="0" shapeId="0">
      <text>
        <r>
          <rPr>
            <sz val="11"/>
            <color theme="1"/>
            <rFont val="Calibri"/>
            <scheme val="minor"/>
          </rPr>
          <t>======
ID#AAAAyiEmcyM
    (2023-06-05 18:05:24)
Média dos contratos analisado no Planejamento da Contratação</t>
        </r>
      </text>
    </comment>
    <comment ref="B149" authorId="0" shapeId="0">
      <text>
        <r>
          <rPr>
            <sz val="11"/>
            <color theme="1"/>
            <rFont val="Calibri"/>
            <scheme val="minor"/>
          </rPr>
          <t>======
ID#AAAAyiEmcyQ
    (2023-06-05 18:05:24)
Lucro: é o ganho decorrente da exploração da atividade econômica, calculado mediante incidência percentual sobre a remuneração, benefícios mensais e diários, insumos diversos, encargos sociais e trabalhistas e custos indiretos.</t>
        </r>
      </text>
    </comment>
    <comment ref="F149" authorId="0" shapeId="0">
      <text>
        <r>
          <rPr>
            <sz val="11"/>
            <color theme="1"/>
            <rFont val="Calibri"/>
            <scheme val="minor"/>
          </rPr>
          <t>======
ID#AAAAyiEmcsY
    (2023-06-05 18:05:24)
Média dos contratos analisado no Planejamento da Contratação</t>
        </r>
      </text>
    </comment>
    <comment ref="B150" authorId="0" shapeId="0">
      <text>
        <r>
          <rPr>
            <sz val="11"/>
            <color theme="1"/>
            <rFont val="Calibri"/>
            <scheme val="minor"/>
          </rPr>
          <t>======
ID#AAAAyiEmcsA
Cálculo    (2023-06-05 18:05:24)
Apuração do Coeficiente:
1-(Tributos/100) = "Coeficiente"
Cálculo:
Faturamento/Coeficiente x Aliquota</t>
        </r>
      </text>
    </comment>
    <comment ref="F154" authorId="0" shapeId="0">
      <text>
        <r>
          <rPr>
            <sz val="11"/>
            <color theme="1"/>
            <rFont val="Calibri"/>
            <scheme val="minor"/>
          </rPr>
          <t>======
ID#AAAAyiEmcrM
    (2023-06-05 18:05:24)
Tributos: são os valores referentes ao recolhimento de impostos e contribuições incidentes sobre o faturamento, conforme estabelecido pela legislação vigente.
No cálculo dos valores limites dos serviços de vigilância e limpeza foram estabelecidos os percentuais de 8,65% e 14,25% respectivamente. (vide quadro – demonstrativo do CITL – Serviços de limpeza e vigilância).</t>
        </r>
      </text>
    </comment>
  </commentList>
  <extLst>
    <ext xmlns:r="http://schemas.openxmlformats.org/officeDocument/2006/relationships" uri="GoogleSheetsCustomDataVersion2">
      <go:sheetsCustomData xmlns:go="http://customooxmlschemas.google.com/" r:id="rId1" roundtripDataSignature="AMtx7mgdzCuHseAtrKe9nY3mjn+9/c2t0A=="/>
    </ext>
  </extLst>
</comments>
</file>

<file path=xl/sharedStrings.xml><?xml version="1.0" encoding="utf-8"?>
<sst xmlns="http://schemas.openxmlformats.org/spreadsheetml/2006/main" count="1694" uniqueCount="596">
  <si>
    <t>(LOGOTIPO DA EMPRESA)</t>
  </si>
  <si>
    <t>NOME/FANTASIA:________________________________________________________</t>
  </si>
  <si>
    <t>RAZÃO SOCIAL:___________________________________________________________</t>
  </si>
  <si>
    <t>CNPJ:__________________________ I.E:__________________________</t>
  </si>
  <si>
    <t>END.:__________________________________________________________________</t>
  </si>
  <si>
    <t>CEP:___________ FONE/FAX:____________________ E-MAIL:____________________</t>
  </si>
  <si>
    <t>BANCO:______________ AGÊNCIA: _____________ C/C: ______________</t>
  </si>
  <si>
    <t>GRUPO 01 - SERVIÇOS ESPECIALIZADOS</t>
  </si>
  <si>
    <t>Item</t>
  </si>
  <si>
    <t>Descrição</t>
  </si>
  <si>
    <t>Unid</t>
  </si>
  <si>
    <t>Quant. Postos</t>
  </si>
  <si>
    <t>Quant. Meses</t>
  </si>
  <si>
    <t>Valor Mensal</t>
  </si>
  <si>
    <t>Valor Anual</t>
  </si>
  <si>
    <t>Posto/Mês</t>
  </si>
  <si>
    <t>Valor total por extenso:</t>
  </si>
  <si>
    <t>Notas:</t>
  </si>
  <si>
    <t>- Anexar planilhas com o detalhamento dos valores de serviços e materiais;</t>
  </si>
  <si>
    <t>- Valor anual dos serviços = Valor unitário mensal x quantidade x 12 (meses);</t>
  </si>
  <si>
    <t>- A elaboração das propostas deverá considerar as disposições da Instrução Normativa - IN SEGES/MPDG nº 005/2017, principalmente no que se refere à apuração de custos e formação de preços, bem como a legislação pertinente a matéria;</t>
  </si>
  <si>
    <r>
      <rPr>
        <sz val="8"/>
        <color rgb="FF000000"/>
        <rFont val="Times New Roman"/>
      </rPr>
      <t xml:space="preserve">Os pisos salariais dos profissionais colocados à disposição do Contratante para a prestação dos serviços, </t>
    </r>
    <r>
      <rPr>
        <b/>
        <sz val="8"/>
        <color rgb="FF000000"/>
        <rFont val="Times New Roman"/>
      </rPr>
      <t>quando fixados</t>
    </r>
    <r>
      <rPr>
        <sz val="8"/>
        <color rgb="FF000000"/>
        <rFont val="Times New Roman"/>
      </rPr>
      <t xml:space="preserve"> com base em Acordo, Dissídio ou Convenção Coletiva de Trabalho, deverão utilizar como parâmetro aquelas registradas no Ministério do Trabalho e Emprego e em vigor.</t>
    </r>
  </si>
  <si>
    <r>
      <rPr>
        <b/>
        <sz val="8"/>
        <color rgb="FF000000"/>
        <rFont val="Times New Roman"/>
      </rPr>
      <t xml:space="preserve">Declaro, para todos os fins, que:
</t>
    </r>
    <r>
      <rPr>
        <sz val="8"/>
        <color rgb="FF000000"/>
        <rFont val="Times New Roman"/>
      </rPr>
      <t>a) Tomei conhecimento pleno de todas as exigências previstas para esta contratação e que as cumprirei fielmente, tais como:</t>
    </r>
    <r>
      <rPr>
        <sz val="8"/>
        <color rgb="FF000000"/>
        <rFont val="Times New Roman"/>
      </rPr>
      <t xml:space="preserve">
1. A execução do Contrato deverá atender fielmente o disposto nos Anexo C - Rotina de Serviços do Termo de Referência e o disposto no ANEXO VIII - DA FISCALIZAÇÃO TÉCNICA E ADMINISTRATIVA da Instrução Normativa - IN SEGES/MPDG nº 005/2017.;</t>
    </r>
    <r>
      <rPr>
        <sz val="8"/>
        <color rgb="FF000000"/>
        <rFont val="Times New Roman"/>
      </rPr>
      <t xml:space="preserve">
2. A prestação dos serviços deverá ser iniciada na data especificada na Ordem de serviço ou documento equivalente, que deverá ser de pelo menos 48 (quarenta e oito) horas após o recebimento da convocação (prazo mínimo para início da prestação devido a mobilização);</t>
    </r>
    <r>
      <rPr>
        <sz val="8"/>
        <color rgb="FF000000"/>
        <rFont val="Times New Roman"/>
      </rPr>
      <t xml:space="preserve">
3. É vedado o fornecimento de qualquer mercadoria ou serviço em desacordo com as normas expedidas pelos órgãos oficiais competentes ou, se normas especificadas não existirem, pela Associação Brasileira de Normas Técnicas ou outra entidade credenciada oficial;</t>
    </r>
    <r>
      <rPr>
        <sz val="8"/>
        <color rgb="FF000000"/>
        <rFont val="Times New Roman"/>
      </rPr>
      <t xml:space="preserve">
4. Admitem-se apenas itens novos e não serão aceitos produtos provenientes de recuperação, remodelagem ou reaproveitamentos de quaisquer espécies;</t>
    </r>
    <r>
      <rPr>
        <sz val="8"/>
        <color rgb="FF000000"/>
        <rFont val="Times New Roman"/>
      </rPr>
      <t xml:space="preserve">
5. O fornecedor deverá estar legalmente estabelecido e explorar ramo de atividade pertinente e compatível com o objeto desta contratação;</t>
    </r>
    <r>
      <rPr>
        <sz val="8"/>
        <color rgb="FF000000"/>
        <rFont val="Times New Roman"/>
      </rPr>
      <t xml:space="preserve">
6. Possibilidade de vistoriar os locais em que serão executados os serviços até o último dia útil anterior à data fixada para a abertura da sessão pública, com o objetivo de inteirar-se das condições e grau de dificuldades existentes.</t>
    </r>
    <r>
      <rPr>
        <sz val="8"/>
        <color rgb="FF000000"/>
        <rFont val="Times New Roman"/>
      </rPr>
      <t xml:space="preserve">
b) No preço ofertado estão inclusos todos os custos necessários, impostos, tributos, custos, encargos trabalhistas, previdenciários, fiscais e comerciais, taxas, frete, deslocamento de pessoal e quaisquer outros que incidam ou venham a incidir sobre o valor do item;</t>
    </r>
    <r>
      <rPr>
        <sz val="8"/>
        <color rgb="FF000000"/>
        <rFont val="Times New Roman"/>
      </rPr>
      <t xml:space="preserve">
c) Caso nos seja adjudicado o objeto da licitação, nos comprometemos a retirar a Nota de Empenho e/ou assinar o Contrato no prazo determinado. A Administração firmará contratos, durante a vigência da Ata de Registro de Preços, conforme a necessidade e conveniência, não sendo obrigada a contratar a totalidade, nos termos do art. 15, §4º, da Lei 8.666;</t>
    </r>
    <r>
      <rPr>
        <sz val="8"/>
        <color rgb="FF000000"/>
        <rFont val="Times New Roman"/>
      </rPr>
      <t xml:space="preserve">
d) O preço se encontra compatível com o de mercado, bem como o mesmo é praticado indistintamente aos setores público e privado.</t>
    </r>
  </si>
  <si>
    <t>VALIDADE DA PROPOSTA: 90 (noventa) dias.
PRAZO DE EXECUÇÃO: iniciada na data especificada na Ordem de serviço ou documento equivalente, que deverá ser de pelo menos 10 (dez) dias após o recebimento da convocação.
PRAZO DE PAGAMENTO: 30 (trinta) dias, contados do ateste da Nota Fiscal.</t>
  </si>
  <si>
    <t>(Cidade/UF), ____ de ____________ de 202__.</t>
  </si>
  <si>
    <t>Observações:</t>
  </si>
  <si>
    <t>1) Emitir preferencialmente em papel que identifique a licitante;</t>
  </si>
  <si>
    <t>2) As licitantes vencedoras do certame optantes pelo Simples nacional terão que apresentar a declaração de opção, nos termos da IN/SRF/STN 1.234/2012 e seus anexos;</t>
  </si>
  <si>
    <t>3) A conta bancária indicada deverá estar em nome da licitante;</t>
  </si>
  <si>
    <r>
      <rPr>
        <sz val="8"/>
        <color rgb="FF000000"/>
        <rFont val="Times New Roman"/>
      </rPr>
      <t>4) Proposta comercial destinada ao IFAM - </t>
    </r>
    <r>
      <rPr>
        <b/>
        <sz val="8"/>
        <color rgb="FF000000"/>
        <rFont val="Times New Roman"/>
      </rPr>
      <t xml:space="preserve">Fone: (92) </t>
    </r>
    <r>
      <rPr>
        <sz val="8"/>
        <color rgb="FF000000"/>
        <rFont val="Times New Roman"/>
      </rPr>
      <t xml:space="preserve">/ </t>
    </r>
  </si>
  <si>
    <t>Apêndice A</t>
  </si>
  <si>
    <t xml:space="preserve">Apêndice </t>
  </si>
  <si>
    <t xml:space="preserve">DIMENSIONAMENTO DA PROPOSTA </t>
  </si>
  <si>
    <t>PARÂMETROS PARA MÓDULO RESCISÃO E SUBSTITUTO NAS AUSÊNCIAS LEGAIS</t>
  </si>
  <si>
    <t>POSTO</t>
  </si>
  <si>
    <t>QUANTIDADE</t>
  </si>
  <si>
    <t>Módulo Rescisão</t>
  </si>
  <si>
    <t>Percentuais (%)</t>
  </si>
  <si>
    <t>Parâmetros- Módulo Substituto nas Ausências Legais</t>
  </si>
  <si>
    <t>Categoria</t>
  </si>
  <si>
    <t>Percentual de Incidencia Estudo</t>
  </si>
  <si>
    <t>Cozinheira</t>
  </si>
  <si>
    <t>Auxiliar de cozinha</t>
  </si>
  <si>
    <t>Auxiliar de Manutenção</t>
  </si>
  <si>
    <t>Jardineiro</t>
  </si>
  <si>
    <t>Demissão sem justa Causa</t>
  </si>
  <si>
    <t>A. Substituto na cobertura de Férias</t>
  </si>
  <si>
    <t>Férias</t>
  </si>
  <si>
    <t>Meses de Contrato</t>
  </si>
  <si>
    <t>Demissão com justa causa</t>
  </si>
  <si>
    <t>B. Substituto na cobertura de Ausências Legais</t>
  </si>
  <si>
    <t>Ausência justificada</t>
  </si>
  <si>
    <t xml:space="preserve">Desligamento outros </t>
  </si>
  <si>
    <t>C. Substituto na cobertura de Licença-Paternidade</t>
  </si>
  <si>
    <t>Paternidade</t>
  </si>
  <si>
    <t xml:space="preserve">PARÂMETROS </t>
  </si>
  <si>
    <t>DADOS</t>
  </si>
  <si>
    <t>Total de Desligamentos</t>
  </si>
  <si>
    <t>D. Subst. na cob. de Ausênc. por acidente de trabalho</t>
  </si>
  <si>
    <t>Acidente de trabalho</t>
  </si>
  <si>
    <t>Município</t>
  </si>
  <si>
    <t>Maués AM</t>
  </si>
  <si>
    <t>E. Substituto na cobertura de Afastamento Maternidade</t>
  </si>
  <si>
    <t>Maternidade</t>
  </si>
  <si>
    <t>Serviço</t>
  </si>
  <si>
    <t>F. Subst. na cob. de outras ausências (especificar)</t>
  </si>
  <si>
    <t>Afastamento por doença</t>
  </si>
  <si>
    <t>Categoria Profissional</t>
  </si>
  <si>
    <t>5132-05</t>
  </si>
  <si>
    <t>5135-05</t>
  </si>
  <si>
    <t>9143-05</t>
  </si>
  <si>
    <t>6220-10</t>
  </si>
  <si>
    <t>Consulta médica filho</t>
  </si>
  <si>
    <t>Ano acordo, Convenção ou sentença normativa em dissídio coletivo</t>
  </si>
  <si>
    <t>Óbitos na família</t>
  </si>
  <si>
    <t>Vigência</t>
  </si>
  <si>
    <t>Casamento</t>
  </si>
  <si>
    <t>Data base da categoria</t>
  </si>
  <si>
    <t>Doação de sangue</t>
  </si>
  <si>
    <t>Dias de trabalho</t>
  </si>
  <si>
    <t>Testemunho</t>
  </si>
  <si>
    <t>Carga Horária Mensal</t>
  </si>
  <si>
    <t>Consulta pré-natal</t>
  </si>
  <si>
    <t xml:space="preserve">Salário Base </t>
  </si>
  <si>
    <t>Hora Extra (normal)</t>
  </si>
  <si>
    <t>Hora Extra (acréscimo)</t>
  </si>
  <si>
    <t>Hora Extra (domigos e feriados)</t>
  </si>
  <si>
    <t>Percentual de Periculosidade</t>
  </si>
  <si>
    <t>Percentual de Insalubridade</t>
  </si>
  <si>
    <t>Vale Transporte</t>
  </si>
  <si>
    <t>Desconto Vale Transporte</t>
  </si>
  <si>
    <t>Vale Alimentação</t>
  </si>
  <si>
    <t>Desconto Vale Alimentação</t>
  </si>
  <si>
    <t>Cesta Básica</t>
  </si>
  <si>
    <t>Desconto Cesta Básica</t>
  </si>
  <si>
    <t>Qtde de Vale Transporte por Dia</t>
  </si>
  <si>
    <t>Qtde de Vale Alimentação Dia</t>
  </si>
  <si>
    <t>PARÂMETROS  PARA TRIBUTAÇÃO E ENCARGOS</t>
  </si>
  <si>
    <t>Total de encargos</t>
  </si>
  <si>
    <t>INSS - empregador(Ref. 20%)</t>
  </si>
  <si>
    <t>Salário-Educação (Ref. 2,5%)</t>
  </si>
  <si>
    <t>SAT-GIL/RAT                                                                    (Ref. RAP x FAP - Enviar relatório SEFIP/GPS)</t>
  </si>
  <si>
    <t>FGTS (Ref. 8%)</t>
  </si>
  <si>
    <t>SESC (Ref. 1,5%)</t>
  </si>
  <si>
    <t>SENAC(Ref. 1%)</t>
  </si>
  <si>
    <t>SEBRAE (Ref. 0,6%)</t>
  </si>
  <si>
    <t>INCRA (Ref. 0,20%)</t>
  </si>
  <si>
    <t>Total de tributos e custo</t>
  </si>
  <si>
    <t>Custos Indiretos                                                            (Ref. Manual planilha de custos MPOG)</t>
  </si>
  <si>
    <t>Lucro</t>
  </si>
  <si>
    <t>Tributos Federais</t>
  </si>
  <si>
    <t>PIS</t>
  </si>
  <si>
    <t>COFINS</t>
  </si>
  <si>
    <t>ISS</t>
  </si>
  <si>
    <t>Enquadramento Tributário</t>
  </si>
  <si>
    <t>Lucro Presumido</t>
  </si>
  <si>
    <t>Observação: Esta planilha de custos é uma adaptação do modelo disposto no Anexo VII-D da IN/SEGES nº 05/2017 e alterações (destaque para IN 07/2018) e com ajustes após publicação da Lei n° 13.467/2017 (Reforma Trabalhista). Os valores são referenciais do extinto MPOG, CNJ, TCU, contratos praticados e estimativa de insumos pelo Painel de Preços. Trata-se de modelo inspiracional, cabendo à licitante ajustar no que couber.</t>
  </si>
  <si>
    <t>RAZÃO SOCIAL:</t>
  </si>
  <si>
    <t>CNPJ:</t>
  </si>
  <si>
    <t>ENDEREÇO COMPLETO:</t>
  </si>
  <si>
    <t>TELEFONE / E-MAIL:</t>
  </si>
  <si>
    <t>[Cidade da licitante]/[UF], ___ de __________________ de 202__, às __:__ horas.</t>
  </si>
  <si>
    <t>PLANILHA DE CUSTOS E FORMAÇÃO DE PREÇOS</t>
  </si>
  <si>
    <t>-</t>
  </si>
  <si>
    <t>Órgão Licitante:</t>
  </si>
  <si>
    <t>IFAM-MAUÉS (158563)</t>
  </si>
  <si>
    <t>Processo nº:</t>
  </si>
  <si>
    <t>Licitação nº:</t>
  </si>
  <si>
    <r>
      <rPr>
        <sz val="11"/>
        <color rgb="FF000000"/>
        <rFont val="Calibri"/>
      </rPr>
      <t xml:space="preserve">PREGÃO ELETRÔNICO (SRP) </t>
    </r>
    <r>
      <rPr>
        <sz val="11"/>
        <color rgb="FFFF0000"/>
        <rFont val="Calibri"/>
      </rPr>
      <t>___/2023</t>
    </r>
  </si>
  <si>
    <t>DISCRIMINAÇÃO DOS SERVIÇOS (DADOS REFERENTES À CONTRATAÇÃO)</t>
  </si>
  <si>
    <t>A</t>
  </si>
  <si>
    <t>Data de apresentação da proposta (dia/mês/ano):</t>
  </si>
  <si>
    <t>___/___/___</t>
  </si>
  <si>
    <t>B</t>
  </si>
  <si>
    <t>Município/UF:</t>
  </si>
  <si>
    <t>C</t>
  </si>
  <si>
    <t>Ano do Acordo, Convenção ou Dissídio Coletivo:</t>
  </si>
  <si>
    <t>D</t>
  </si>
  <si>
    <t>Número de meses de execução contratual:</t>
  </si>
  <si>
    <t>IDENTIFICAÇÃO DO SERVIÇO</t>
  </si>
  <si>
    <t>Tipo de Serviço</t>
  </si>
  <si>
    <t>Unidade de Medida</t>
  </si>
  <si>
    <t>Quantidade de postos a contratar (em função da unidade de medida)</t>
  </si>
  <si>
    <t>Nota 1: Esta tabela poderá ser adaptada às características do serviço contratado, inclusive no que concerne às rubricas e suas respectivas provisões e/ou estimativas, desde que haja justificativa.</t>
  </si>
  <si>
    <t>Nota 2: As provisões constantes desta planilha poderão ser desnecessárias quando se tratar de determinados serviços que prescindam da dedicação exclusiva dos trabalhadores da contratada para com a Administração.</t>
  </si>
  <si>
    <t>MÃO-DE-OBRA VINCULADA À EXECUÇÃO CONTRATUAL</t>
  </si>
  <si>
    <t>Dados para composição dos custos referentes a mão de obra</t>
  </si>
  <si>
    <t>Tipo de Serviço (mesmo serviço com características distintas)</t>
  </si>
  <si>
    <t>Classificação Brasileira de Ocupações (CBO)</t>
  </si>
  <si>
    <t>Salário normativo da categoria profissional</t>
  </si>
  <si>
    <t>Categoria profissional (vinculada à execução contratual)</t>
  </si>
  <si>
    <t>Data base da categoria (dia/mês/ano)</t>
  </si>
  <si>
    <t>Quantidade de dias trabalhados por mês</t>
  </si>
  <si>
    <t>Divisor de horas trabalhadas por mês</t>
  </si>
  <si>
    <t>Salário mínimo nacional</t>
  </si>
  <si>
    <t>Nota 1: Deverá ser elaborado um quadro para cada tipo de serviço</t>
  </si>
  <si>
    <t>Nota 2: A planilha será calculada considerando o valor mensal do empregado.</t>
  </si>
  <si>
    <t>MÓDULO 1 - COMPOSIÇÃO DA REMUNERAÇÃO</t>
  </si>
  <si>
    <t>Composição da Remuneração</t>
  </si>
  <si>
    <t>Valor (R$)</t>
  </si>
  <si>
    <r>
      <rPr>
        <sz val="11"/>
        <color rgb="FF000000"/>
        <rFont val="Calibri"/>
      </rPr>
      <t>Salário-Base</t>
    </r>
    <r>
      <rPr>
        <sz val="11"/>
        <color rgb="FFFF0000"/>
        <rFont val="Calibri"/>
      </rPr>
      <t xml:space="preserve"> (Ref. www.salario.com.br, profissional com ensino superior</t>
    </r>
    <r>
      <rPr>
        <b/>
        <sz val="11"/>
        <color rgb="FFFF0000"/>
        <rFont val="Calibri"/>
      </rPr>
      <t>)</t>
    </r>
  </si>
  <si>
    <r>
      <rPr>
        <sz val="10"/>
        <color rgb="FF000000"/>
        <rFont val="Calibri"/>
      </rPr>
      <t xml:space="preserve">Adicional de periculosidade </t>
    </r>
    <r>
      <rPr>
        <sz val="10"/>
        <color rgb="FFFF0000"/>
        <rFont val="Calibri"/>
      </rPr>
      <t>(Ref. CCT)</t>
    </r>
  </si>
  <si>
    <r>
      <rPr>
        <sz val="10"/>
        <color rgb="FF000000"/>
        <rFont val="Calibri"/>
      </rPr>
      <t xml:space="preserve">Adicional de insalubridade </t>
    </r>
    <r>
      <rPr>
        <sz val="10"/>
        <color rgb="FFFF0000"/>
        <rFont val="Calibri"/>
      </rPr>
      <t>(Ref. Laudo pericial)</t>
    </r>
  </si>
  <si>
    <r>
      <rPr>
        <sz val="11"/>
        <color rgb="FF000000"/>
        <rFont val="Calibri"/>
      </rPr>
      <t xml:space="preserve">Adicional noturno </t>
    </r>
    <r>
      <rPr>
        <sz val="11"/>
        <color rgb="FFFF0000"/>
        <rFont val="Calibri"/>
      </rPr>
      <t>(Ref. 20% - Previsão de 1 hora noturna por dia. O pagamento será pelo efetivo consumo.)</t>
    </r>
  </si>
  <si>
    <t>E</t>
  </si>
  <si>
    <r>
      <rPr>
        <sz val="11"/>
        <color rgb="FF000000"/>
        <rFont val="Calibri"/>
      </rPr>
      <t xml:space="preserve">Adicional de hora noturna reduzida </t>
    </r>
    <r>
      <rPr>
        <sz val="11"/>
        <color rgb="FFFF0000"/>
        <rFont val="Calibri"/>
      </rPr>
      <t>(O pagamento será pelo efetivo consumo.)</t>
    </r>
  </si>
  <si>
    <t>Total da Remuneração:</t>
  </si>
  <si>
    <t>MÓDULO 2 - ENCARGOS E BENEFÍCIOS ANUAIS, MENSAIS E DIÁRIOS</t>
  </si>
  <si>
    <t>Submódulo 2.1 - 13º (décimo terceiro) Salário, Férias e Adicional de Férias</t>
  </si>
  <si>
    <t>2.1</t>
  </si>
  <si>
    <t>13º (décimo terceiro) Salário, Férias e Adicional de Férias</t>
  </si>
  <si>
    <t>%</t>
  </si>
  <si>
    <r>
      <rPr>
        <sz val="10"/>
        <color rgb="FF000000"/>
        <rFont val="Calibri"/>
      </rPr>
      <t xml:space="preserve">13º (décimo terceiro) Salário </t>
    </r>
    <r>
      <rPr>
        <sz val="10"/>
        <color rgb="FFFF0000"/>
        <rFont val="Calibri"/>
      </rPr>
      <t>(Ref. Manual planilha de custos MPOG)</t>
    </r>
  </si>
  <si>
    <r>
      <rPr>
        <sz val="11"/>
        <color rgb="FFFF0000"/>
        <rFont val="Calibri"/>
      </rPr>
      <t>Férias e</t>
    </r>
    <r>
      <rPr>
        <sz val="11"/>
        <color rgb="FF000000"/>
        <rFont val="Calibri"/>
      </rPr>
      <t xml:space="preserve"> Adicional de Férias </t>
    </r>
    <r>
      <rPr>
        <sz val="11"/>
        <color rgb="FFFF0000"/>
        <rFont val="Calibri"/>
      </rPr>
      <t>(Ref. Manual planilha de custos MPOG)</t>
    </r>
  </si>
  <si>
    <t>Total do Submódulo 2.1:</t>
  </si>
  <si>
    <r>
      <rPr>
        <i/>
        <sz val="11"/>
        <color rgb="FF000000"/>
        <rFont val="Calibri"/>
      </rPr>
      <t xml:space="preserve">Nota 1: Como a planilha de custos e formação de preços é calculada mensalmente, provisiona-se proporcionalmente 1/12 (um doze avos) dos valores referentes a gratificação natalina, </t>
    </r>
    <r>
      <rPr>
        <i/>
        <sz val="11"/>
        <color rgb="FFFF0000"/>
        <rFont val="Calibri"/>
      </rPr>
      <t xml:space="preserve">férias </t>
    </r>
    <r>
      <rPr>
        <i/>
        <sz val="11"/>
        <color rgb="FF000000"/>
        <rFont val="Calibri"/>
      </rPr>
      <t>e adicional de férias.</t>
    </r>
  </si>
  <si>
    <t>Nota 2: O adicional de férias contido no Submódulo 2.1 corresponde a 1/3 (um terço) da remuneração que por sua vez é divido por 12 (doze) conforme Nota 1 acima.</t>
  </si>
  <si>
    <t>Base de cálculo para Submódulo 2.2:</t>
  </si>
  <si>
    <t>Submódulo 2.2 - Encargos Previdenciários (GPS), Fundo de Garantia por Tempo de Serviço (FGTS) e outras contribuições.</t>
  </si>
  <si>
    <t>2.2</t>
  </si>
  <si>
    <t>GPS, FGTS e outras contribuições</t>
  </si>
  <si>
    <r>
      <rPr>
        <sz val="10"/>
        <color rgb="FF000000"/>
        <rFont val="Calibri"/>
      </rPr>
      <t>INSS</t>
    </r>
    <r>
      <rPr>
        <sz val="10"/>
        <color rgb="FFFF0000"/>
        <rFont val="Calibri"/>
      </rPr>
      <t xml:space="preserve"> (Ref. 20%)</t>
    </r>
  </si>
  <si>
    <t>G</t>
  </si>
  <si>
    <r>
      <rPr>
        <sz val="10"/>
        <color rgb="FF000000"/>
        <rFont val="Calibri"/>
      </rPr>
      <t xml:space="preserve">Salário Educação </t>
    </r>
    <r>
      <rPr>
        <sz val="10"/>
        <color rgb="FFFF0000"/>
        <rFont val="Calibri"/>
      </rPr>
      <t>(Ref. 2,5%)</t>
    </r>
  </si>
  <si>
    <t>H</t>
  </si>
  <si>
    <r>
      <rPr>
        <sz val="10"/>
        <color rgb="FF000000"/>
        <rFont val="Calibri"/>
      </rPr>
      <t xml:space="preserve">SAT </t>
    </r>
    <r>
      <rPr>
        <sz val="10"/>
        <color rgb="FFFF0000"/>
        <rFont val="Calibri"/>
      </rPr>
      <t>(Ref. RAP x FAP - Enviar relatório SEFIP/GPS)</t>
    </r>
  </si>
  <si>
    <r>
      <rPr>
        <sz val="10"/>
        <color rgb="FF000000"/>
        <rFont val="Calibri"/>
      </rPr>
      <t>FGTS</t>
    </r>
    <r>
      <rPr>
        <sz val="10"/>
        <color rgb="FFFF0000"/>
        <rFont val="Calibri"/>
      </rPr>
      <t xml:space="preserve"> (Ref. 8%)</t>
    </r>
  </si>
  <si>
    <r>
      <rPr>
        <sz val="10"/>
        <color rgb="FF000000"/>
        <rFont val="Calibri"/>
      </rPr>
      <t>SESI OU SESC</t>
    </r>
    <r>
      <rPr>
        <sz val="10"/>
        <color rgb="FFFF0000"/>
        <rFont val="Calibri"/>
      </rPr>
      <t xml:space="preserve"> (Ref. 1,5%)</t>
    </r>
  </si>
  <si>
    <r>
      <rPr>
        <sz val="10"/>
        <color rgb="FF000000"/>
        <rFont val="Calibri"/>
      </rPr>
      <t xml:space="preserve">SENAI OU SENAC </t>
    </r>
    <r>
      <rPr>
        <sz val="10"/>
        <color rgb="FFFF0000"/>
        <rFont val="Calibri"/>
      </rPr>
      <t>(Ref. 1%)</t>
    </r>
  </si>
  <si>
    <r>
      <rPr>
        <sz val="10"/>
        <color rgb="FF000000"/>
        <rFont val="Calibri"/>
      </rPr>
      <t>SEBRAE</t>
    </r>
    <r>
      <rPr>
        <sz val="10"/>
        <color rgb="FFFF0000"/>
        <rFont val="Calibri"/>
      </rPr>
      <t xml:space="preserve"> (Ref. 0,6%)</t>
    </r>
  </si>
  <si>
    <t>F</t>
  </si>
  <si>
    <r>
      <rPr>
        <sz val="10"/>
        <color rgb="FF000000"/>
        <rFont val="Calibri"/>
      </rPr>
      <t xml:space="preserve">INCRA </t>
    </r>
    <r>
      <rPr>
        <sz val="10"/>
        <color rgb="FFFF0000"/>
        <rFont val="Calibri"/>
      </rPr>
      <t>(Ref. 0,20%)</t>
    </r>
  </si>
  <si>
    <t>Total do Submódulo 2.2:</t>
  </si>
  <si>
    <t>Nota 1: Os percentuais dos encargos previdenciários, do FGTS e demais contribuições são aqueles estabelecidos pela legislação vigente.</t>
  </si>
  <si>
    <t>Nota 2: O SAT a depender do grau de risco do serviço irá variar entre 1%, para risco leve, de 2%, para risco médio, e de 3% de risco grave.</t>
  </si>
  <si>
    <t>Nota 3: Esses percentuais incidem sobre o Módulo 1, o Submódulo 2.1.</t>
  </si>
  <si>
    <t>Submódulo 2.3 - Benefícios Mensais e Diários.</t>
  </si>
  <si>
    <t>2.3</t>
  </si>
  <si>
    <t>Benefícios Mensais e Diários</t>
  </si>
  <si>
    <r>
      <rPr>
        <sz val="10"/>
        <color rgb="FF000000"/>
        <rFont val="Calibri"/>
      </rPr>
      <t>Transporte</t>
    </r>
    <r>
      <rPr>
        <sz val="10"/>
        <color rgb="FFFF0000"/>
        <rFont val="Calibri"/>
      </rPr>
      <t xml:space="preserve"> (Ref. CCT)</t>
    </r>
  </si>
  <si>
    <t>Valor Ticket:</t>
  </si>
  <si>
    <t>A1</t>
  </si>
  <si>
    <r>
      <rPr>
        <i/>
        <sz val="10"/>
        <color rgb="FF000000"/>
        <rFont val="Calibri"/>
      </rPr>
      <t>Desconto Auxílio transporte</t>
    </r>
    <r>
      <rPr>
        <i/>
        <sz val="10"/>
        <color rgb="FFFF0000"/>
        <rFont val="Calibri"/>
      </rPr>
      <t xml:space="preserve"> (CLT: 6% do salário base)</t>
    </r>
  </si>
  <si>
    <r>
      <rPr>
        <sz val="10"/>
        <color rgb="FF000000"/>
        <rFont val="Calibri"/>
      </rPr>
      <t>Auxílio-Refeição/Alimentação</t>
    </r>
    <r>
      <rPr>
        <sz val="10"/>
        <color rgb="FFFF0000"/>
        <rFont val="Calibri"/>
      </rPr>
      <t xml:space="preserve"> (Ref. CCT)</t>
    </r>
  </si>
  <si>
    <t>B1</t>
  </si>
  <si>
    <r>
      <rPr>
        <i/>
        <sz val="10"/>
        <color rgb="FF000000"/>
        <rFont val="Calibri"/>
      </rPr>
      <t xml:space="preserve">Desconto Auxílio alimentação </t>
    </r>
    <r>
      <rPr>
        <i/>
        <sz val="10"/>
        <color rgb="FFFF0000"/>
        <rFont val="Calibri"/>
      </rPr>
      <t>(Ref. CCT)</t>
    </r>
  </si>
  <si>
    <r>
      <rPr>
        <sz val="11"/>
        <color rgb="FF000000"/>
        <rFont val="Calibri"/>
      </rPr>
      <t xml:space="preserve">Cesta Básica </t>
    </r>
    <r>
      <rPr>
        <sz val="11"/>
        <color rgb="FFFF0000"/>
        <rFont val="Calibri"/>
      </rPr>
      <t>(Ref. CCT)</t>
    </r>
  </si>
  <si>
    <t>C.1</t>
  </si>
  <si>
    <r>
      <rPr>
        <sz val="11"/>
        <color theme="1"/>
        <rFont val="Calibri"/>
      </rPr>
      <t xml:space="preserve">Desconto Cesta Básica </t>
    </r>
    <r>
      <rPr>
        <sz val="11"/>
        <color rgb="FFFF0000"/>
        <rFont val="Calibri"/>
      </rPr>
      <t>(Ref. CCT)</t>
    </r>
  </si>
  <si>
    <r>
      <rPr>
        <sz val="10"/>
        <color rgb="FF000000"/>
        <rFont val="Calibri"/>
      </rPr>
      <t>Outros</t>
    </r>
    <r>
      <rPr>
        <sz val="10"/>
        <color rgb="FFFF0000"/>
        <rFont val="Calibri"/>
      </rPr>
      <t xml:space="preserve"> (especificar)</t>
    </r>
  </si>
  <si>
    <t>Total do Submódulo 2.3:</t>
  </si>
  <si>
    <t>Nota 1: O valor informado deverá ser o custo real do benefício (descontado o valor eventualmente pago pelo empregado).</t>
  </si>
  <si>
    <t>Nota 2: Observar a previsão dos benefícios contidos em Acordos, Convenções e Dissídios Coletivos de Trabalho e atentar-se ao disposto no art. 6º desta Instrução Normativa.</t>
  </si>
  <si>
    <t>QUADRO-RESUMO DO MÓDULO 2 - ENCARGOS E BENEFÍCIOS ANUAIS, MENSAIS E DIÁRIOS</t>
  </si>
  <si>
    <t>Encargos e Benefícios Anuais, Mensais e Diários</t>
  </si>
  <si>
    <t>Total dos Encargos e Benefícios Anuais, Mensais e Diários:</t>
  </si>
  <si>
    <t>MÓDULO 3 - PROVISÃO PARA RESCISÃO</t>
  </si>
  <si>
    <t>Provisão para Rescisão</t>
  </si>
  <si>
    <r>
      <rPr>
        <sz val="10"/>
        <color rgb="FF000000"/>
        <rFont val="Calibri"/>
      </rPr>
      <t xml:space="preserve">Aviso Prévio Indenizado </t>
    </r>
    <r>
      <rPr>
        <sz val="10"/>
        <color rgb="FFFF0000"/>
        <rFont val="Calibri"/>
      </rPr>
      <t>(Ref. Acórdão TCU 1904/2007–P, 0,46%)</t>
    </r>
  </si>
  <si>
    <t>Incidência do FGTS sobre Aviso Prévio Indenizado</t>
  </si>
  <si>
    <t>Multa do FGTS  sobre o Aviso Prévio Indenizado</t>
  </si>
  <si>
    <r>
      <rPr>
        <sz val="11"/>
        <color rgb="FF000000"/>
        <rFont val="Calibri"/>
      </rPr>
      <t xml:space="preserve">Aviso Prévio Trabalhado </t>
    </r>
    <r>
      <rPr>
        <sz val="11"/>
        <color rgb="FFFF0000"/>
        <rFont val="Calibri"/>
      </rPr>
      <t>(Ref. Acórdão TCU 3006/2010–P, 1,94%)</t>
    </r>
  </si>
  <si>
    <t>Incidência de GPS, FGTS e outras contribuições sobre o Aviso Prévio Trabalhado</t>
  </si>
  <si>
    <r>
      <rPr>
        <sz val="11"/>
        <color rgb="FF000000"/>
        <rFont val="Calibri"/>
      </rPr>
      <t xml:space="preserve">Multa do FGTS </t>
    </r>
    <r>
      <rPr>
        <sz val="11"/>
        <color rgb="FFFF0000"/>
        <rFont val="Calibri"/>
      </rPr>
      <t xml:space="preserve"> </t>
    </r>
    <r>
      <rPr>
        <sz val="11"/>
        <color rgb="FF000000"/>
        <rFont val="Calibri"/>
      </rPr>
      <t>sobre o Aviso Prévio Trabalhado</t>
    </r>
  </si>
  <si>
    <t>Total da Provisão para Rescisão:</t>
  </si>
  <si>
    <t>MÓDULO 4 - CUSTO DE REPOSIÇÃO DO PROFISSIONAL AUSENTE</t>
  </si>
  <si>
    <t>Base de cálculo para módulo 4:</t>
  </si>
  <si>
    <t>Submódulo 4.1 - Substituto nas Ausências Legais</t>
  </si>
  <si>
    <t>4.1</t>
  </si>
  <si>
    <t>Ausências Legais</t>
  </si>
  <si>
    <t>Substituto na cobertura de Férias</t>
  </si>
  <si>
    <t>Incidência  do Submódulo 2.2 sobre o custo da reposição</t>
  </si>
  <si>
    <t>Substituto na cobertura de Ausências Legais</t>
  </si>
  <si>
    <t>Substituto na cobertura de Licença Paternidade</t>
  </si>
  <si>
    <t>Substituto na cobertura de Ausência por acidente de trabalho</t>
  </si>
  <si>
    <t>Substituto na cobertura de Afastamento Maternidade</t>
  </si>
  <si>
    <t>Substituto na cobertura de Outras ausências (especificar)</t>
  </si>
  <si>
    <t>Total do Submódulo 4.1:</t>
  </si>
  <si>
    <t>Nota 1: Os itens que contemplam o módulo 4 se referem ao custo dos dias trabalhados pelo repositor/substituto, quando o empregado alocado na prestação de serviço estiver ausente, conforme as previsões estabelecidas na legislação. (Redação dada pela Instrução Normativa nº 7, de 2018)</t>
  </si>
  <si>
    <t>4.2</t>
  </si>
  <si>
    <t>Intrajornada</t>
  </si>
  <si>
    <t>V.Hora (R$)</t>
  </si>
  <si>
    <t>Substituto na cobertura de Intervalo para repouso/alimentação</t>
  </si>
  <si>
    <t>Total do Submódulo 4.2:</t>
  </si>
  <si>
    <t>Nota: Quando houver a necessidade de reposição de um empregado durante sua ausência nos casos de intervalo para repouso ou alimentação deve-se contemplar o Submódulo 4.2.</t>
  </si>
  <si>
    <t>QUADRO-RESUMO DO MÓDULO 4 - CUSTO DE REPOSIÇÃO DO PROFISSIONAL AUSENTE</t>
  </si>
  <si>
    <t>Substituto nas Ausências Legais</t>
  </si>
  <si>
    <t>Substituto na Intrajornada</t>
  </si>
  <si>
    <t>Total do Custo de Reposição do Profissional Ausente:</t>
  </si>
  <si>
    <t>MÓDULO 5 - INSUMOS DIVERSOS</t>
  </si>
  <si>
    <t>Insumos Diversos</t>
  </si>
  <si>
    <r>
      <rPr>
        <sz val="10"/>
        <color rgb="FF000000"/>
        <rFont val="Calibri"/>
      </rPr>
      <t>Uniformes</t>
    </r>
    <r>
      <rPr>
        <sz val="10"/>
        <color rgb="FFFF0000"/>
        <rFont val="Calibri"/>
      </rPr>
      <t xml:space="preserve"> (Ref. Custo dos Uniformes/12 meses)</t>
    </r>
  </si>
  <si>
    <r>
      <rPr>
        <sz val="10"/>
        <color rgb="FF000000"/>
        <rFont val="Calibri"/>
      </rPr>
      <t>Materiais</t>
    </r>
    <r>
      <rPr>
        <sz val="10"/>
        <color rgb="FFFF0000"/>
        <rFont val="Calibri"/>
      </rPr>
      <t xml:space="preserve"> (Ref. Custo materiais por profissional/12 meses)</t>
    </r>
  </si>
  <si>
    <r>
      <rPr>
        <sz val="10"/>
        <color rgb="FF000000"/>
        <rFont val="Calibri"/>
      </rPr>
      <t>EPI e Depreciação de equipamentos</t>
    </r>
    <r>
      <rPr>
        <sz val="10"/>
        <color rgb="FFFF0000"/>
        <rFont val="Calibri"/>
      </rPr>
      <t xml:space="preserve"> (Ref. Depreciação equip. do posto/12 meses ou vida útil)</t>
    </r>
  </si>
  <si>
    <r>
      <rPr>
        <sz val="11"/>
        <color rgb="FF000000"/>
        <rFont val="Calibri"/>
      </rPr>
      <t>Outros</t>
    </r>
    <r>
      <rPr>
        <sz val="11"/>
        <color rgb="FFFF0000"/>
        <rFont val="Calibri"/>
      </rPr>
      <t xml:space="preserve"> (especificar)</t>
    </r>
  </si>
  <si>
    <t>Total dos Insumos Diversos:</t>
  </si>
  <si>
    <t>Nota: Valores mensais por empregado.</t>
  </si>
  <si>
    <t>MÓDULO 6 - CUSTOS INDIRETOS, TRIBUTOS E LUCRO</t>
  </si>
  <si>
    <t>Custos Indiretos, Tributos e Lucro</t>
  </si>
  <si>
    <r>
      <rPr>
        <b/>
        <i/>
        <sz val="10"/>
        <color rgb="FF000000"/>
        <rFont val="Calibri"/>
      </rPr>
      <t xml:space="preserve">Custos Indiretos </t>
    </r>
    <r>
      <rPr>
        <i/>
        <sz val="10"/>
        <color rgb="FFFF0000"/>
        <rFont val="Calibri"/>
      </rPr>
      <t>(Ref. Manual planilha de custos MPOG)</t>
    </r>
  </si>
  <si>
    <r>
      <rPr>
        <b/>
        <i/>
        <sz val="10"/>
        <color rgb="FF000000"/>
        <rFont val="Calibri"/>
      </rPr>
      <t xml:space="preserve">Lucro </t>
    </r>
    <r>
      <rPr>
        <i/>
        <sz val="10"/>
        <color rgb="FFFF0000"/>
        <rFont val="Calibri"/>
      </rPr>
      <t>(Ref. Manual planilha de custos MPOG)</t>
    </r>
  </si>
  <si>
    <t>C1</t>
  </si>
  <si>
    <r>
      <rPr>
        <i/>
        <sz val="10"/>
        <color rgb="FF000000"/>
        <rFont val="Calibri"/>
      </rPr>
      <t xml:space="preserve">Tributos Federais </t>
    </r>
    <r>
      <rPr>
        <i/>
        <sz val="10"/>
        <color rgb="FFFF0000"/>
        <rFont val="Calibri"/>
      </rPr>
      <t>(Ref. Acórdão TCU 1753/2008–P, PIS 1,65% e COFINS 7,6%)</t>
    </r>
  </si>
  <si>
    <t>C2</t>
  </si>
  <si>
    <t>Tributos Estaduais (especificar)</t>
  </si>
  <si>
    <t>C3</t>
  </si>
  <si>
    <r>
      <rPr>
        <i/>
        <sz val="10"/>
        <color rgb="FF000000"/>
        <rFont val="Calibri"/>
      </rPr>
      <t xml:space="preserve">Tributos Municipais </t>
    </r>
    <r>
      <rPr>
        <i/>
        <sz val="10"/>
        <color rgb="FFFF0000"/>
        <rFont val="Calibri"/>
      </rPr>
      <t>(Ref. ISS 5%)</t>
    </r>
  </si>
  <si>
    <t>C4</t>
  </si>
  <si>
    <r>
      <rPr>
        <i/>
        <sz val="11"/>
        <color rgb="FF000000"/>
        <rFont val="Calibri"/>
      </rPr>
      <t xml:space="preserve">Outros Tributos </t>
    </r>
    <r>
      <rPr>
        <i/>
        <sz val="11"/>
        <color rgb="FFFF0000"/>
        <rFont val="Calibri"/>
      </rPr>
      <t>(especificar)</t>
    </r>
  </si>
  <si>
    <t>Total Tributos:</t>
  </si>
  <si>
    <t>Total dos custos indiretos, tributos e lucro:</t>
  </si>
  <si>
    <t>Nota(1): Custos indiretos, tributos e lucro por empregado.</t>
  </si>
  <si>
    <t>Nota(2): O valor referente a tributos é obtido aplicando-se o percentual sobre o valor do faturamento.</t>
  </si>
  <si>
    <t>QUADRO RESUMO - CUSTO POR EMPREGADO</t>
  </si>
  <si>
    <t>Mão-de-Obra vinculada à execução contratual</t>
  </si>
  <si>
    <t>Módulo 1 - Composição da Remuneração</t>
  </si>
  <si>
    <t>Módulo 2 - Encargos e Benefícios Anuais, Mensais e Diários</t>
  </si>
  <si>
    <t>Módulo 3 - Provisão para Rescisão</t>
  </si>
  <si>
    <t>Módulo 4 - Custo de Reposição do Profissional Ausente</t>
  </si>
  <si>
    <t>Módulo 5 - Insumos Diversos</t>
  </si>
  <si>
    <t>Subtotal:</t>
  </si>
  <si>
    <t>Módulo 6 – Custos Indiretos, Tributos e LucroMódulo 5 - Custos Indiretos, Tributos e Lucro</t>
  </si>
  <si>
    <t>Valor total por empregado:</t>
  </si>
  <si>
    <t>QUADRO DEMONSTRATIVO - VALOR GLOBAL DA PROPOSTA</t>
  </si>
  <si>
    <t>Valor proposto por unidade de medida</t>
  </si>
  <si>
    <t>Valor diário do serviço</t>
  </si>
  <si>
    <t>Valor mensal do serviço</t>
  </si>
  <si>
    <t>Postos</t>
  </si>
  <si>
    <t>Valor anual do serviço</t>
  </si>
  <si>
    <t>Nota (1): Informar o valor da unidade de medida por tipo de serviço.</t>
  </si>
  <si>
    <t>Responsável legal pela licitante</t>
  </si>
  <si>
    <t>Cargo</t>
  </si>
  <si>
    <r>
      <rPr>
        <sz val="11"/>
        <color rgb="FF000000"/>
        <rFont val="Calibri"/>
      </rPr>
      <t xml:space="preserve">PREGÃO ELETRÔNICO (SRP) </t>
    </r>
    <r>
      <rPr>
        <sz val="11"/>
        <color rgb="FFFF0000"/>
        <rFont val="Calibri"/>
      </rPr>
      <t>___/2023</t>
    </r>
  </si>
  <si>
    <r>
      <rPr>
        <sz val="11"/>
        <color rgb="FF000000"/>
        <rFont val="Calibri"/>
      </rPr>
      <t>Salário-Base</t>
    </r>
    <r>
      <rPr>
        <sz val="11"/>
        <color rgb="FFFF0000"/>
        <rFont val="Calibri"/>
      </rPr>
      <t xml:space="preserve"> (Ref. www.salario.com.br, profissional com ensino superior</t>
    </r>
    <r>
      <rPr>
        <b/>
        <sz val="11"/>
        <color rgb="FFFF0000"/>
        <rFont val="Calibri"/>
      </rPr>
      <t>)</t>
    </r>
  </si>
  <si>
    <r>
      <rPr>
        <sz val="10"/>
        <color rgb="FF000000"/>
        <rFont val="Calibri"/>
      </rPr>
      <t xml:space="preserve">Adicional de periculosidade </t>
    </r>
    <r>
      <rPr>
        <sz val="10"/>
        <color rgb="FFFF0000"/>
        <rFont val="Calibri"/>
      </rPr>
      <t>(Ref. CCT)</t>
    </r>
  </si>
  <si>
    <r>
      <rPr>
        <sz val="10"/>
        <color rgb="FF000000"/>
        <rFont val="Calibri"/>
      </rPr>
      <t xml:space="preserve">Adicional de insalubridade </t>
    </r>
    <r>
      <rPr>
        <sz val="10"/>
        <color rgb="FFFF0000"/>
        <rFont val="Calibri"/>
      </rPr>
      <t>(Ref. Laudo pericial)</t>
    </r>
  </si>
  <si>
    <r>
      <rPr>
        <sz val="11"/>
        <color rgb="FF000000"/>
        <rFont val="Calibri"/>
      </rPr>
      <t xml:space="preserve">Adicional noturno </t>
    </r>
    <r>
      <rPr>
        <sz val="11"/>
        <color rgb="FFFF0000"/>
        <rFont val="Calibri"/>
      </rPr>
      <t>(Ref. 20% - Previsão de 1 hora noturna por dia. O pagamento será pelo efetivo consumo.)</t>
    </r>
  </si>
  <si>
    <r>
      <rPr>
        <sz val="11"/>
        <color rgb="FF000000"/>
        <rFont val="Calibri"/>
      </rPr>
      <t xml:space="preserve">Adicional de hora noturna reduzida </t>
    </r>
    <r>
      <rPr>
        <sz val="11"/>
        <color rgb="FFFF0000"/>
        <rFont val="Calibri"/>
      </rPr>
      <t>(O pagamento será pelo efetivo consumo.)</t>
    </r>
  </si>
  <si>
    <r>
      <rPr>
        <sz val="10"/>
        <color rgb="FF000000"/>
        <rFont val="Calibri"/>
      </rPr>
      <t xml:space="preserve">13º (décimo terceiro) Salário </t>
    </r>
    <r>
      <rPr>
        <sz val="10"/>
        <color rgb="FFFF0000"/>
        <rFont val="Calibri"/>
      </rPr>
      <t>(Ref. Manual planilha de custos MPOG)</t>
    </r>
  </si>
  <si>
    <r>
      <rPr>
        <sz val="11"/>
        <color rgb="FFFF0000"/>
        <rFont val="Calibri"/>
      </rPr>
      <t>Férias e</t>
    </r>
    <r>
      <rPr>
        <sz val="11"/>
        <color rgb="FF000000"/>
        <rFont val="Calibri"/>
      </rPr>
      <t xml:space="preserve"> Adicional de Férias </t>
    </r>
    <r>
      <rPr>
        <sz val="11"/>
        <color rgb="FFFF0000"/>
        <rFont val="Calibri"/>
      </rPr>
      <t>(Ref. Manual planilha de custos MPOG)</t>
    </r>
  </si>
  <si>
    <r>
      <rPr>
        <i/>
        <sz val="11"/>
        <color rgb="FF000000"/>
        <rFont val="Calibri"/>
      </rPr>
      <t xml:space="preserve">Nota 1: Como a planilha de custos e formação de preços é calculada mensalmente, provisiona-se proporcionalmente 1/12 (um doze avos) dos valores referentes a gratificação natalina, </t>
    </r>
    <r>
      <rPr>
        <i/>
        <sz val="11"/>
        <color rgb="FFFF0000"/>
        <rFont val="Calibri"/>
      </rPr>
      <t xml:space="preserve">férias </t>
    </r>
    <r>
      <rPr>
        <i/>
        <sz val="11"/>
        <color rgb="FF000000"/>
        <rFont val="Calibri"/>
      </rPr>
      <t>e adicional de férias.</t>
    </r>
  </si>
  <si>
    <r>
      <rPr>
        <sz val="10"/>
        <color rgb="FF000000"/>
        <rFont val="Calibri"/>
      </rPr>
      <t>INSS</t>
    </r>
    <r>
      <rPr>
        <sz val="10"/>
        <color rgb="FFFF0000"/>
        <rFont val="Calibri"/>
      </rPr>
      <t xml:space="preserve"> (Ref. 20%)</t>
    </r>
  </si>
  <si>
    <r>
      <rPr>
        <sz val="10"/>
        <color rgb="FF000000"/>
        <rFont val="Calibri"/>
      </rPr>
      <t xml:space="preserve">Salário Educação </t>
    </r>
    <r>
      <rPr>
        <sz val="10"/>
        <color rgb="FFFF0000"/>
        <rFont val="Calibri"/>
      </rPr>
      <t>(Ref. 2,5%)</t>
    </r>
  </si>
  <si>
    <r>
      <rPr>
        <sz val="10"/>
        <color rgb="FF000000"/>
        <rFont val="Calibri"/>
      </rPr>
      <t xml:space="preserve">SAT </t>
    </r>
    <r>
      <rPr>
        <sz val="10"/>
        <color rgb="FFFF0000"/>
        <rFont val="Calibri"/>
      </rPr>
      <t>(Ref. RAP x FAP - Enviar relatório SEFIP/GPS)</t>
    </r>
  </si>
  <si>
    <r>
      <rPr>
        <sz val="10"/>
        <color rgb="FF000000"/>
        <rFont val="Calibri"/>
      </rPr>
      <t>FGTS</t>
    </r>
    <r>
      <rPr>
        <sz val="10"/>
        <color rgb="FFFF0000"/>
        <rFont val="Calibri"/>
      </rPr>
      <t xml:space="preserve"> (Ref. 8%)</t>
    </r>
  </si>
  <si>
    <r>
      <rPr>
        <sz val="10"/>
        <color rgb="FF000000"/>
        <rFont val="Calibri"/>
      </rPr>
      <t>SESI OU SESC</t>
    </r>
    <r>
      <rPr>
        <sz val="10"/>
        <color rgb="FFFF0000"/>
        <rFont val="Calibri"/>
      </rPr>
      <t xml:space="preserve"> (Ref. 1,5%)</t>
    </r>
  </si>
  <si>
    <r>
      <rPr>
        <sz val="10"/>
        <color rgb="FF000000"/>
        <rFont val="Calibri"/>
      </rPr>
      <t xml:space="preserve">SENAI OU SENAC </t>
    </r>
    <r>
      <rPr>
        <sz val="10"/>
        <color rgb="FFFF0000"/>
        <rFont val="Calibri"/>
      </rPr>
      <t>(Ref. 1%)</t>
    </r>
  </si>
  <si>
    <r>
      <rPr>
        <sz val="10"/>
        <color rgb="FF000000"/>
        <rFont val="Calibri"/>
      </rPr>
      <t>SEBRAE</t>
    </r>
    <r>
      <rPr>
        <sz val="10"/>
        <color rgb="FFFF0000"/>
        <rFont val="Calibri"/>
      </rPr>
      <t xml:space="preserve"> (Ref. 0,6%)</t>
    </r>
  </si>
  <si>
    <r>
      <rPr>
        <sz val="10"/>
        <color rgb="FF000000"/>
        <rFont val="Calibri"/>
      </rPr>
      <t xml:space="preserve">INCRA </t>
    </r>
    <r>
      <rPr>
        <sz val="10"/>
        <color rgb="FFFF0000"/>
        <rFont val="Calibri"/>
      </rPr>
      <t>(Ref. 0,20%)</t>
    </r>
  </si>
  <si>
    <r>
      <rPr>
        <sz val="10"/>
        <color rgb="FF000000"/>
        <rFont val="Calibri"/>
      </rPr>
      <t>Transporte</t>
    </r>
    <r>
      <rPr>
        <sz val="10"/>
        <color rgb="FFFF0000"/>
        <rFont val="Calibri"/>
      </rPr>
      <t xml:space="preserve"> (Ref. CCT)</t>
    </r>
  </si>
  <si>
    <r>
      <rPr>
        <i/>
        <sz val="10"/>
        <color rgb="FF000000"/>
        <rFont val="Calibri"/>
      </rPr>
      <t>Desconto Auxílio transporte</t>
    </r>
    <r>
      <rPr>
        <i/>
        <sz val="10"/>
        <color rgb="FFFF0000"/>
        <rFont val="Calibri"/>
      </rPr>
      <t xml:space="preserve"> (CLT: 6% do salário base)</t>
    </r>
  </si>
  <si>
    <r>
      <rPr>
        <sz val="10"/>
        <color rgb="FF000000"/>
        <rFont val="Calibri"/>
      </rPr>
      <t>Auxílio-Refeição/Alimentação</t>
    </r>
    <r>
      <rPr>
        <sz val="10"/>
        <color rgb="FFFF0000"/>
        <rFont val="Calibri"/>
      </rPr>
      <t xml:space="preserve"> (Ref. CCT)</t>
    </r>
  </si>
  <si>
    <r>
      <rPr>
        <i/>
        <sz val="10"/>
        <color rgb="FF000000"/>
        <rFont val="Calibri"/>
      </rPr>
      <t xml:space="preserve">Desconto Auxílio alimentação </t>
    </r>
    <r>
      <rPr>
        <i/>
        <sz val="10"/>
        <color rgb="FFFF0000"/>
        <rFont val="Calibri"/>
      </rPr>
      <t>(Ref. CCT)</t>
    </r>
  </si>
  <si>
    <r>
      <rPr>
        <sz val="11"/>
        <color rgb="FF000000"/>
        <rFont val="Calibri"/>
      </rPr>
      <t xml:space="preserve">Cesta Básica </t>
    </r>
    <r>
      <rPr>
        <sz val="11"/>
        <color rgb="FFFF0000"/>
        <rFont val="Calibri"/>
      </rPr>
      <t>(Ref. CCT)</t>
    </r>
  </si>
  <si>
    <r>
      <rPr>
        <sz val="11"/>
        <color rgb="FF000000"/>
        <rFont val="Calibri"/>
      </rPr>
      <t xml:space="preserve">Desconto Cesta Básica </t>
    </r>
    <r>
      <rPr>
        <sz val="11"/>
        <color rgb="FFFF0000"/>
        <rFont val="Calibri"/>
      </rPr>
      <t>(Ref. CCT)</t>
    </r>
  </si>
  <si>
    <r>
      <rPr>
        <sz val="10"/>
        <color rgb="FF000000"/>
        <rFont val="Calibri"/>
      </rPr>
      <t>Outros</t>
    </r>
    <r>
      <rPr>
        <sz val="10"/>
        <color rgb="FFFF0000"/>
        <rFont val="Calibri"/>
      </rPr>
      <t xml:space="preserve"> (especificar)</t>
    </r>
  </si>
  <si>
    <r>
      <rPr>
        <sz val="10"/>
        <color rgb="FF000000"/>
        <rFont val="Calibri"/>
      </rPr>
      <t xml:space="preserve">Aviso Prévio Indenizado </t>
    </r>
    <r>
      <rPr>
        <sz val="10"/>
        <color rgb="FFFF0000"/>
        <rFont val="Calibri"/>
      </rPr>
      <t>(Ref. Acórdão TCU 1904/2007–P, 0,46%)</t>
    </r>
  </si>
  <si>
    <r>
      <rPr>
        <sz val="11"/>
        <color rgb="FF000000"/>
        <rFont val="Calibri"/>
      </rPr>
      <t xml:space="preserve">Aviso Prévio Trabalhado </t>
    </r>
    <r>
      <rPr>
        <sz val="11"/>
        <color rgb="FFFF0000"/>
        <rFont val="Calibri"/>
      </rPr>
      <t>(Ref. Acórdão TCU 3006/2010–P, 1,94%)</t>
    </r>
  </si>
  <si>
    <r>
      <rPr>
        <sz val="11"/>
        <color rgb="FF000000"/>
        <rFont val="Calibri"/>
      </rPr>
      <t xml:space="preserve">Multa do FGTS </t>
    </r>
    <r>
      <rPr>
        <sz val="11"/>
        <color rgb="FFFF0000"/>
        <rFont val="Calibri"/>
      </rPr>
      <t xml:space="preserve"> </t>
    </r>
    <r>
      <rPr>
        <sz val="11"/>
        <color rgb="FF000000"/>
        <rFont val="Calibri"/>
      </rPr>
      <t>sobre o Aviso Prévio Trabalhado</t>
    </r>
  </si>
  <si>
    <r>
      <rPr>
        <sz val="10"/>
        <color rgb="FF000000"/>
        <rFont val="Calibri"/>
      </rPr>
      <t>Uniformes</t>
    </r>
    <r>
      <rPr>
        <sz val="10"/>
        <color rgb="FFFF0000"/>
        <rFont val="Calibri"/>
      </rPr>
      <t xml:space="preserve"> (Ref. Custo dos Uniformes/12 meses)</t>
    </r>
  </si>
  <si>
    <r>
      <rPr>
        <sz val="10"/>
        <color rgb="FF000000"/>
        <rFont val="Calibri"/>
      </rPr>
      <t>Materiais</t>
    </r>
    <r>
      <rPr>
        <sz val="10"/>
        <color rgb="FFFF0000"/>
        <rFont val="Calibri"/>
      </rPr>
      <t xml:space="preserve"> (Ref. Custo materiais por profissional/12 meses)</t>
    </r>
  </si>
  <si>
    <r>
      <rPr>
        <sz val="10"/>
        <color rgb="FF000000"/>
        <rFont val="Calibri"/>
      </rPr>
      <t>EPI e Depreciação de equipamentos</t>
    </r>
    <r>
      <rPr>
        <sz val="10"/>
        <color rgb="FFFF0000"/>
        <rFont val="Calibri"/>
      </rPr>
      <t xml:space="preserve"> (Ref. Depreciação equip. do posto/12 meses ou vida útil)</t>
    </r>
  </si>
  <si>
    <r>
      <rPr>
        <sz val="11"/>
        <color rgb="FF000000"/>
        <rFont val="Calibri"/>
      </rPr>
      <t>Outros</t>
    </r>
    <r>
      <rPr>
        <sz val="11"/>
        <color rgb="FFFF0000"/>
        <rFont val="Calibri"/>
      </rPr>
      <t xml:space="preserve"> (especificar)</t>
    </r>
  </si>
  <si>
    <r>
      <rPr>
        <b/>
        <i/>
        <sz val="10"/>
        <color rgb="FF000000"/>
        <rFont val="Calibri"/>
      </rPr>
      <t xml:space="preserve">Custos Indiretos </t>
    </r>
    <r>
      <rPr>
        <i/>
        <sz val="10"/>
        <color rgb="FFFF0000"/>
        <rFont val="Calibri"/>
      </rPr>
      <t>(Ref. Manual planilha de custos MPOG)</t>
    </r>
  </si>
  <si>
    <r>
      <rPr>
        <b/>
        <i/>
        <sz val="10"/>
        <color rgb="FF000000"/>
        <rFont val="Calibri"/>
      </rPr>
      <t xml:space="preserve">Lucro </t>
    </r>
    <r>
      <rPr>
        <i/>
        <sz val="10"/>
        <color rgb="FFFF0000"/>
        <rFont val="Calibri"/>
      </rPr>
      <t>(Ref. Manual planilha de custos MPOG)</t>
    </r>
  </si>
  <si>
    <r>
      <rPr>
        <i/>
        <sz val="10"/>
        <color rgb="FF000000"/>
        <rFont val="Calibri"/>
      </rPr>
      <t xml:space="preserve">Tributos Federais </t>
    </r>
    <r>
      <rPr>
        <i/>
        <sz val="10"/>
        <color rgb="FFFF0000"/>
        <rFont val="Calibri"/>
      </rPr>
      <t>(Ref. Acórdão TCU 1753/2008–P, PIS 1,65% e COFINS 7,6%)</t>
    </r>
  </si>
  <si>
    <r>
      <rPr>
        <i/>
        <sz val="10"/>
        <color rgb="FF000000"/>
        <rFont val="Calibri"/>
      </rPr>
      <t xml:space="preserve">Tributos Municipais </t>
    </r>
    <r>
      <rPr>
        <i/>
        <sz val="10"/>
        <color rgb="FFFF0000"/>
        <rFont val="Calibri"/>
      </rPr>
      <t>(Ref. ISS 5%)</t>
    </r>
  </si>
  <si>
    <r>
      <rPr>
        <i/>
        <sz val="11"/>
        <color rgb="FF000000"/>
        <rFont val="Calibri"/>
      </rPr>
      <t xml:space="preserve">Outros Tributos </t>
    </r>
    <r>
      <rPr>
        <i/>
        <sz val="11"/>
        <color rgb="FFFF0000"/>
        <rFont val="Calibri"/>
      </rPr>
      <t>(especificar)</t>
    </r>
  </si>
  <si>
    <t>Apêndice H</t>
  </si>
  <si>
    <r>
      <rPr>
        <sz val="11"/>
        <color rgb="FF000000"/>
        <rFont val="Calibri"/>
      </rPr>
      <t xml:space="preserve">PREGÃO ELETRÔNICO (SRP) </t>
    </r>
    <r>
      <rPr>
        <sz val="11"/>
        <color rgb="FFFF0000"/>
        <rFont val="Calibri"/>
      </rPr>
      <t>___/2023</t>
    </r>
  </si>
  <si>
    <r>
      <rPr>
        <sz val="11"/>
        <color rgb="FF000000"/>
        <rFont val="Calibri"/>
      </rPr>
      <t>Salário-Base</t>
    </r>
    <r>
      <rPr>
        <sz val="11"/>
        <color rgb="FFFF0000"/>
        <rFont val="Calibri"/>
      </rPr>
      <t xml:space="preserve"> (Ref. www.salario.com.br, profissional com ensino superior</t>
    </r>
    <r>
      <rPr>
        <b/>
        <sz val="11"/>
        <color rgb="FFFF0000"/>
        <rFont val="Calibri"/>
      </rPr>
      <t>)</t>
    </r>
  </si>
  <si>
    <r>
      <rPr>
        <sz val="10"/>
        <color rgb="FF000000"/>
        <rFont val="Calibri"/>
      </rPr>
      <t xml:space="preserve">Adicional de periculosidade </t>
    </r>
    <r>
      <rPr>
        <sz val="10"/>
        <color rgb="FFFF0000"/>
        <rFont val="Calibri"/>
      </rPr>
      <t>(Ref. CCT)</t>
    </r>
  </si>
  <si>
    <r>
      <rPr>
        <sz val="10"/>
        <color rgb="FF000000"/>
        <rFont val="Calibri"/>
      </rPr>
      <t xml:space="preserve">Adicional de insalubridade </t>
    </r>
    <r>
      <rPr>
        <sz val="10"/>
        <color rgb="FFFF0000"/>
        <rFont val="Calibri"/>
      </rPr>
      <t>(Ref. Laudo pericial)</t>
    </r>
  </si>
  <si>
    <r>
      <rPr>
        <sz val="11"/>
        <color rgb="FF000000"/>
        <rFont val="Calibri"/>
      </rPr>
      <t xml:space="preserve">Adicional noturno </t>
    </r>
    <r>
      <rPr>
        <sz val="11"/>
        <color rgb="FFFF0000"/>
        <rFont val="Calibri"/>
      </rPr>
      <t>(Ref. 20% - Previsão de 1 hora noturna por dia. O pagamento será pelo efetivo consumo.)</t>
    </r>
  </si>
  <si>
    <r>
      <rPr>
        <sz val="11"/>
        <color rgb="FF000000"/>
        <rFont val="Calibri"/>
      </rPr>
      <t xml:space="preserve">Adicional de hora noturna reduzida </t>
    </r>
    <r>
      <rPr>
        <sz val="11"/>
        <color rgb="FFFF0000"/>
        <rFont val="Calibri"/>
      </rPr>
      <t>(O pagamento será pelo efetivo consumo.)</t>
    </r>
  </si>
  <si>
    <r>
      <rPr>
        <sz val="10"/>
        <color rgb="FF000000"/>
        <rFont val="Calibri"/>
      </rPr>
      <t xml:space="preserve">13º (décimo terceiro) Salário </t>
    </r>
    <r>
      <rPr>
        <sz val="10"/>
        <color rgb="FFFF0000"/>
        <rFont val="Calibri"/>
      </rPr>
      <t>(Ref. Manual planilha de custos MPOG)</t>
    </r>
  </si>
  <si>
    <r>
      <rPr>
        <sz val="11"/>
        <color rgb="FFFF0000"/>
        <rFont val="Calibri"/>
      </rPr>
      <t>Férias e</t>
    </r>
    <r>
      <rPr>
        <sz val="11"/>
        <color rgb="FF000000"/>
        <rFont val="Calibri"/>
      </rPr>
      <t xml:space="preserve"> Adicional de Férias </t>
    </r>
    <r>
      <rPr>
        <sz val="11"/>
        <color rgb="FFFF0000"/>
        <rFont val="Calibri"/>
      </rPr>
      <t>(Ref. Manual planilha de custos MPOG)</t>
    </r>
  </si>
  <si>
    <r>
      <rPr>
        <i/>
        <sz val="11"/>
        <color rgb="FF000000"/>
        <rFont val="Calibri"/>
      </rPr>
      <t xml:space="preserve">Nota 1: Como a planilha de custos e formação de preços é calculada mensalmente, provisiona-se proporcionalmente 1/12 (um doze avos) dos valores referentes a gratificação natalina, </t>
    </r>
    <r>
      <rPr>
        <i/>
        <sz val="11"/>
        <color rgb="FFFF0000"/>
        <rFont val="Calibri"/>
      </rPr>
      <t xml:space="preserve">férias </t>
    </r>
    <r>
      <rPr>
        <i/>
        <sz val="11"/>
        <color rgb="FF000000"/>
        <rFont val="Calibri"/>
      </rPr>
      <t>e adicional de férias.</t>
    </r>
  </si>
  <si>
    <r>
      <rPr>
        <sz val="10"/>
        <color rgb="FF000000"/>
        <rFont val="Calibri"/>
      </rPr>
      <t>INSS</t>
    </r>
    <r>
      <rPr>
        <sz val="10"/>
        <color rgb="FFFF0000"/>
        <rFont val="Calibri"/>
      </rPr>
      <t xml:space="preserve"> (Ref. 20%)</t>
    </r>
  </si>
  <si>
    <r>
      <rPr>
        <sz val="10"/>
        <color rgb="FF000000"/>
        <rFont val="Calibri"/>
      </rPr>
      <t xml:space="preserve">Salário Educação </t>
    </r>
    <r>
      <rPr>
        <sz val="10"/>
        <color rgb="FFFF0000"/>
        <rFont val="Calibri"/>
      </rPr>
      <t>(Ref. 2,5%)</t>
    </r>
  </si>
  <si>
    <r>
      <rPr>
        <sz val="10"/>
        <color rgb="FF000000"/>
        <rFont val="Calibri"/>
      </rPr>
      <t xml:space="preserve">SAT </t>
    </r>
    <r>
      <rPr>
        <sz val="10"/>
        <color rgb="FFFF0000"/>
        <rFont val="Calibri"/>
      </rPr>
      <t>(Ref. RAP x FAP - Enviar relatório SEFIP/GPS)</t>
    </r>
  </si>
  <si>
    <r>
      <rPr>
        <sz val="10"/>
        <color rgb="FF000000"/>
        <rFont val="Calibri"/>
      </rPr>
      <t>FGTS</t>
    </r>
    <r>
      <rPr>
        <sz val="10"/>
        <color rgb="FFFF0000"/>
        <rFont val="Calibri"/>
      </rPr>
      <t xml:space="preserve"> (Ref. 8%)</t>
    </r>
  </si>
  <si>
    <r>
      <rPr>
        <sz val="10"/>
        <color rgb="FF000000"/>
        <rFont val="Calibri"/>
      </rPr>
      <t>SESI OU SESC</t>
    </r>
    <r>
      <rPr>
        <sz val="10"/>
        <color rgb="FFFF0000"/>
        <rFont val="Calibri"/>
      </rPr>
      <t xml:space="preserve"> (Ref. 1,5%)</t>
    </r>
  </si>
  <si>
    <r>
      <rPr>
        <sz val="10"/>
        <color rgb="FF000000"/>
        <rFont val="Calibri"/>
      </rPr>
      <t xml:space="preserve">SENAI OU SENAC </t>
    </r>
    <r>
      <rPr>
        <sz val="10"/>
        <color rgb="FFFF0000"/>
        <rFont val="Calibri"/>
      </rPr>
      <t>(Ref. 1%)</t>
    </r>
  </si>
  <si>
    <r>
      <rPr>
        <sz val="10"/>
        <color rgb="FF000000"/>
        <rFont val="Calibri"/>
      </rPr>
      <t>SEBRAE</t>
    </r>
    <r>
      <rPr>
        <sz val="10"/>
        <color rgb="FFFF0000"/>
        <rFont val="Calibri"/>
      </rPr>
      <t xml:space="preserve"> (Ref. 0,6%)</t>
    </r>
  </si>
  <si>
    <r>
      <rPr>
        <sz val="10"/>
        <color rgb="FF000000"/>
        <rFont val="Calibri"/>
      </rPr>
      <t xml:space="preserve">INCRA </t>
    </r>
    <r>
      <rPr>
        <sz val="10"/>
        <color rgb="FFFF0000"/>
        <rFont val="Calibri"/>
      </rPr>
      <t>(Ref. 0,20%)</t>
    </r>
  </si>
  <si>
    <r>
      <rPr>
        <sz val="10"/>
        <color rgb="FF000000"/>
        <rFont val="Calibri"/>
      </rPr>
      <t>Transporte</t>
    </r>
    <r>
      <rPr>
        <sz val="10"/>
        <color rgb="FFFF0000"/>
        <rFont val="Calibri"/>
      </rPr>
      <t xml:space="preserve"> (Ref. CCT)</t>
    </r>
  </si>
  <si>
    <r>
      <rPr>
        <i/>
        <sz val="10"/>
        <color rgb="FF000000"/>
        <rFont val="Calibri"/>
      </rPr>
      <t>Desconto Auxílio transporte</t>
    </r>
    <r>
      <rPr>
        <i/>
        <sz val="10"/>
        <color rgb="FFFF0000"/>
        <rFont val="Calibri"/>
      </rPr>
      <t xml:space="preserve"> (CLT: 6% do salário base)</t>
    </r>
  </si>
  <si>
    <r>
      <rPr>
        <sz val="10"/>
        <color rgb="FF000000"/>
        <rFont val="Calibri"/>
      </rPr>
      <t>Auxílio-Refeição/Alimentação</t>
    </r>
    <r>
      <rPr>
        <sz val="10"/>
        <color rgb="FFFF0000"/>
        <rFont val="Calibri"/>
      </rPr>
      <t xml:space="preserve"> (Ref. CCT)</t>
    </r>
  </si>
  <si>
    <r>
      <rPr>
        <i/>
        <sz val="10"/>
        <color rgb="FF000000"/>
        <rFont val="Calibri"/>
      </rPr>
      <t xml:space="preserve">Desconto Auxílio alimentação </t>
    </r>
    <r>
      <rPr>
        <i/>
        <sz val="10"/>
        <color rgb="FFFF0000"/>
        <rFont val="Calibri"/>
      </rPr>
      <t>(Ref. CCT)</t>
    </r>
  </si>
  <si>
    <r>
      <rPr>
        <sz val="11"/>
        <color rgb="FF000000"/>
        <rFont val="Calibri"/>
      </rPr>
      <t xml:space="preserve">Cesta Básica </t>
    </r>
    <r>
      <rPr>
        <sz val="11"/>
        <color rgb="FFFF0000"/>
        <rFont val="Calibri"/>
      </rPr>
      <t>(Ref. CCT)</t>
    </r>
  </si>
  <si>
    <r>
      <rPr>
        <sz val="11"/>
        <color rgb="FF000000"/>
        <rFont val="Calibri"/>
      </rPr>
      <t xml:space="preserve">Desconto Cesta Básica </t>
    </r>
    <r>
      <rPr>
        <sz val="11"/>
        <color rgb="FFFF0000"/>
        <rFont val="Calibri"/>
      </rPr>
      <t>(Ref. CCT)</t>
    </r>
  </si>
  <si>
    <r>
      <rPr>
        <sz val="10"/>
        <color rgb="FF000000"/>
        <rFont val="Calibri"/>
      </rPr>
      <t>Outros</t>
    </r>
    <r>
      <rPr>
        <sz val="10"/>
        <color rgb="FFFF0000"/>
        <rFont val="Calibri"/>
      </rPr>
      <t xml:space="preserve"> (especificar)</t>
    </r>
  </si>
  <si>
    <r>
      <rPr>
        <sz val="10"/>
        <color rgb="FF000000"/>
        <rFont val="Calibri"/>
      </rPr>
      <t xml:space="preserve">Aviso Prévio Indenizado </t>
    </r>
    <r>
      <rPr>
        <sz val="10"/>
        <color rgb="FFFF0000"/>
        <rFont val="Calibri"/>
      </rPr>
      <t>(Ref. Acórdão TCU 1904/2007–P, 0,46%)</t>
    </r>
  </si>
  <si>
    <t>Multa do FGTS sobre o Aviso Prévio Indenizado</t>
  </si>
  <si>
    <r>
      <rPr>
        <sz val="11"/>
        <color rgb="FF000000"/>
        <rFont val="Calibri"/>
      </rPr>
      <t xml:space="preserve">Aviso Prévio Trabalhado </t>
    </r>
    <r>
      <rPr>
        <sz val="11"/>
        <color rgb="FFFF0000"/>
        <rFont val="Calibri"/>
      </rPr>
      <t>(Ref. Acórdão TCU 3006/2010–P, 1,94%)</t>
    </r>
  </si>
  <si>
    <r>
      <rPr>
        <sz val="11"/>
        <color rgb="FF000000"/>
        <rFont val="Calibri"/>
      </rPr>
      <t xml:space="preserve">Multa do FGTS </t>
    </r>
    <r>
      <rPr>
        <sz val="11"/>
        <color rgb="FFFF0000"/>
        <rFont val="Calibri"/>
      </rPr>
      <t xml:space="preserve"> </t>
    </r>
    <r>
      <rPr>
        <sz val="11"/>
        <color rgb="FF000000"/>
        <rFont val="Calibri"/>
      </rPr>
      <t>sobre o Aviso Prévio Trabalhado</t>
    </r>
  </si>
  <si>
    <r>
      <rPr>
        <sz val="10"/>
        <color rgb="FF000000"/>
        <rFont val="Calibri"/>
      </rPr>
      <t>Uniformes</t>
    </r>
    <r>
      <rPr>
        <sz val="10"/>
        <color rgb="FFFF0000"/>
        <rFont val="Calibri"/>
      </rPr>
      <t xml:space="preserve"> (Ref. Custo dos Uniformes/12 meses)</t>
    </r>
  </si>
  <si>
    <r>
      <rPr>
        <sz val="10"/>
        <color rgb="FF000000"/>
        <rFont val="Calibri"/>
      </rPr>
      <t>Materiais</t>
    </r>
    <r>
      <rPr>
        <sz val="10"/>
        <color rgb="FFFF0000"/>
        <rFont val="Calibri"/>
      </rPr>
      <t xml:space="preserve"> (Ref. Custo materiais por profissional/12 meses)</t>
    </r>
  </si>
  <si>
    <r>
      <rPr>
        <sz val="10"/>
        <color rgb="FF000000"/>
        <rFont val="Calibri"/>
      </rPr>
      <t>Utensílios</t>
    </r>
    <r>
      <rPr>
        <sz val="10"/>
        <color rgb="FFFF0000"/>
        <rFont val="Calibri"/>
      </rPr>
      <t xml:space="preserve"> (Ref. Custo materiais por profissional/12 meses)</t>
    </r>
  </si>
  <si>
    <r>
      <rPr>
        <sz val="10"/>
        <color rgb="FF000000"/>
        <rFont val="Calibri"/>
      </rPr>
      <t>EPI e Depreciação de equipamentos</t>
    </r>
    <r>
      <rPr>
        <sz val="10"/>
        <color rgb="FFFF0000"/>
        <rFont val="Calibri"/>
      </rPr>
      <t xml:space="preserve"> (Ref. Depreciação equip. do posto/12 meses ou vida útil)</t>
    </r>
  </si>
  <si>
    <r>
      <rPr>
        <sz val="11"/>
        <color rgb="FF000000"/>
        <rFont val="Calibri"/>
      </rPr>
      <t>Outros</t>
    </r>
    <r>
      <rPr>
        <sz val="11"/>
        <color rgb="FFFF0000"/>
        <rFont val="Calibri"/>
      </rPr>
      <t xml:space="preserve"> (especificar)</t>
    </r>
  </si>
  <si>
    <r>
      <rPr>
        <b/>
        <i/>
        <sz val="10"/>
        <color rgb="FF000000"/>
        <rFont val="Calibri"/>
      </rPr>
      <t xml:space="preserve">Custos Indiretos </t>
    </r>
    <r>
      <rPr>
        <i/>
        <sz val="10"/>
        <color rgb="FFFF0000"/>
        <rFont val="Calibri"/>
      </rPr>
      <t>(Ref. Manual planilha de custos MPOG)</t>
    </r>
  </si>
  <si>
    <r>
      <rPr>
        <b/>
        <i/>
        <sz val="10"/>
        <color rgb="FF000000"/>
        <rFont val="Calibri"/>
      </rPr>
      <t xml:space="preserve">Lucro </t>
    </r>
    <r>
      <rPr>
        <i/>
        <sz val="10"/>
        <color rgb="FFFF0000"/>
        <rFont val="Calibri"/>
      </rPr>
      <t>(Ref. Manual planilha de custos MPOG)</t>
    </r>
  </si>
  <si>
    <r>
      <rPr>
        <i/>
        <sz val="10"/>
        <color rgb="FF000000"/>
        <rFont val="Calibri"/>
      </rPr>
      <t xml:space="preserve">Tributos Federais </t>
    </r>
    <r>
      <rPr>
        <i/>
        <sz val="10"/>
        <color rgb="FFFF0000"/>
        <rFont val="Calibri"/>
      </rPr>
      <t>(Ref. Acórdão TCU 1753/2008–P, PIS 1,65% e COFINS 7,6%)</t>
    </r>
  </si>
  <si>
    <r>
      <rPr>
        <i/>
        <sz val="10"/>
        <color rgb="FF000000"/>
        <rFont val="Calibri"/>
      </rPr>
      <t xml:space="preserve">Tributos Municipais </t>
    </r>
    <r>
      <rPr>
        <i/>
        <sz val="10"/>
        <color rgb="FFFF0000"/>
        <rFont val="Calibri"/>
      </rPr>
      <t>(Ref. ISS 5%)</t>
    </r>
  </si>
  <si>
    <r>
      <rPr>
        <i/>
        <sz val="11"/>
        <color rgb="FF000000"/>
        <rFont val="Calibri"/>
      </rPr>
      <t xml:space="preserve">Outros Tributos </t>
    </r>
    <r>
      <rPr>
        <i/>
        <sz val="11"/>
        <color rgb="FFFF0000"/>
        <rFont val="Calibri"/>
      </rPr>
      <t>(especificar)</t>
    </r>
  </si>
  <si>
    <r>
      <rPr>
        <sz val="11"/>
        <color rgb="FF000000"/>
        <rFont val="Calibri"/>
      </rPr>
      <t xml:space="preserve">PREGÃO ELETRÔNICO (SRP) </t>
    </r>
    <r>
      <rPr>
        <sz val="11"/>
        <color rgb="FFFF0000"/>
        <rFont val="Calibri"/>
      </rPr>
      <t>___/2023</t>
    </r>
  </si>
  <si>
    <r>
      <rPr>
        <sz val="11"/>
        <color rgb="FF000000"/>
        <rFont val="Calibri"/>
      </rPr>
      <t>Salário-Base</t>
    </r>
    <r>
      <rPr>
        <sz val="11"/>
        <color rgb="FFFF0000"/>
        <rFont val="Calibri"/>
      </rPr>
      <t xml:space="preserve"> (Ref. www.salario.com.br, profissional com ensino superior</t>
    </r>
    <r>
      <rPr>
        <b/>
        <sz val="11"/>
        <color rgb="FFFF0000"/>
        <rFont val="Calibri"/>
      </rPr>
      <t>)</t>
    </r>
  </si>
  <si>
    <r>
      <rPr>
        <sz val="10"/>
        <color rgb="FF000000"/>
        <rFont val="Calibri"/>
      </rPr>
      <t xml:space="preserve">Adicional de periculosidade </t>
    </r>
    <r>
      <rPr>
        <sz val="10"/>
        <color rgb="FFFF0000"/>
        <rFont val="Calibri"/>
      </rPr>
      <t>(Ref. CCT)</t>
    </r>
  </si>
  <si>
    <r>
      <rPr>
        <sz val="10"/>
        <color rgb="FF000000"/>
        <rFont val="Calibri"/>
      </rPr>
      <t xml:space="preserve">Adicional de insalubridade </t>
    </r>
    <r>
      <rPr>
        <sz val="10"/>
        <color rgb="FFFF0000"/>
        <rFont val="Calibri"/>
      </rPr>
      <t>(Ref. Laudo pericial)</t>
    </r>
  </si>
  <si>
    <r>
      <rPr>
        <sz val="11"/>
        <color rgb="FF000000"/>
        <rFont val="Calibri"/>
      </rPr>
      <t xml:space="preserve">Adicional noturno </t>
    </r>
    <r>
      <rPr>
        <sz val="11"/>
        <color rgb="FFFF0000"/>
        <rFont val="Calibri"/>
      </rPr>
      <t>(Ref. 20% - Previsão de 1 hora noturna por dia. O pagamento será pelo efetivo consumo.)</t>
    </r>
  </si>
  <si>
    <r>
      <rPr>
        <sz val="11"/>
        <color rgb="FF000000"/>
        <rFont val="Calibri"/>
      </rPr>
      <t xml:space="preserve">Adicional de hora noturna reduzida </t>
    </r>
    <r>
      <rPr>
        <sz val="11"/>
        <color rgb="FFFF0000"/>
        <rFont val="Calibri"/>
      </rPr>
      <t>(O pagamento será pelo efetivo consumo.)</t>
    </r>
  </si>
  <si>
    <r>
      <rPr>
        <sz val="10"/>
        <color rgb="FF000000"/>
        <rFont val="Calibri"/>
      </rPr>
      <t xml:space="preserve">13º (décimo terceiro) Salário </t>
    </r>
    <r>
      <rPr>
        <sz val="10"/>
        <color rgb="FFFF0000"/>
        <rFont val="Calibri"/>
      </rPr>
      <t>(Ref. Manual planilha de custos MPOG)</t>
    </r>
  </si>
  <si>
    <r>
      <rPr>
        <sz val="11"/>
        <color rgb="FFFF0000"/>
        <rFont val="Calibri"/>
      </rPr>
      <t>Férias e</t>
    </r>
    <r>
      <rPr>
        <sz val="11"/>
        <color rgb="FF000000"/>
        <rFont val="Calibri"/>
      </rPr>
      <t xml:space="preserve"> Adicional de Férias </t>
    </r>
    <r>
      <rPr>
        <sz val="11"/>
        <color rgb="FFFF0000"/>
        <rFont val="Calibri"/>
      </rPr>
      <t>(Ref. Manual planilha de custos MPOG)</t>
    </r>
  </si>
  <si>
    <r>
      <rPr>
        <i/>
        <sz val="11"/>
        <color rgb="FF000000"/>
        <rFont val="Calibri"/>
      </rPr>
      <t xml:space="preserve">Nota 1: Como a planilha de custos e formação de preços é calculada mensalmente, provisiona-se proporcionalmente 1/12 (um doze avos) dos valores referentes a gratificação natalina, </t>
    </r>
    <r>
      <rPr>
        <i/>
        <sz val="11"/>
        <color rgb="FFFF0000"/>
        <rFont val="Calibri"/>
      </rPr>
      <t xml:space="preserve">férias </t>
    </r>
    <r>
      <rPr>
        <i/>
        <sz val="11"/>
        <color rgb="FF000000"/>
        <rFont val="Calibri"/>
      </rPr>
      <t>e adicional de férias.</t>
    </r>
  </si>
  <si>
    <r>
      <rPr>
        <sz val="10"/>
        <color rgb="FF000000"/>
        <rFont val="Calibri"/>
      </rPr>
      <t>INSS</t>
    </r>
    <r>
      <rPr>
        <sz val="10"/>
        <color rgb="FFFF0000"/>
        <rFont val="Calibri"/>
      </rPr>
      <t xml:space="preserve"> (Ref. 20%)</t>
    </r>
  </si>
  <si>
    <r>
      <rPr>
        <sz val="10"/>
        <color rgb="FF000000"/>
        <rFont val="Calibri"/>
      </rPr>
      <t xml:space="preserve">Salário Educação </t>
    </r>
    <r>
      <rPr>
        <sz val="10"/>
        <color rgb="FFFF0000"/>
        <rFont val="Calibri"/>
      </rPr>
      <t>(Ref. 2,5%)</t>
    </r>
  </si>
  <si>
    <r>
      <rPr>
        <sz val="10"/>
        <color rgb="FF000000"/>
        <rFont val="Calibri"/>
      </rPr>
      <t xml:space="preserve">SAT </t>
    </r>
    <r>
      <rPr>
        <sz val="10"/>
        <color rgb="FFFF0000"/>
        <rFont val="Calibri"/>
      </rPr>
      <t>(Ref. RAP x FAP - Enviar relatório SEFIP/GPS)</t>
    </r>
  </si>
  <si>
    <r>
      <rPr>
        <sz val="10"/>
        <color rgb="FF000000"/>
        <rFont val="Calibri"/>
      </rPr>
      <t>FGTS</t>
    </r>
    <r>
      <rPr>
        <sz val="10"/>
        <color rgb="FFFF0000"/>
        <rFont val="Calibri"/>
      </rPr>
      <t xml:space="preserve"> (Ref. 8%)</t>
    </r>
  </si>
  <si>
    <r>
      <rPr>
        <sz val="10"/>
        <color rgb="FF000000"/>
        <rFont val="Calibri"/>
      </rPr>
      <t>SESI OU SESC</t>
    </r>
    <r>
      <rPr>
        <sz val="10"/>
        <color rgb="FFFF0000"/>
        <rFont val="Calibri"/>
      </rPr>
      <t xml:space="preserve"> (Ref. 1,5%)</t>
    </r>
  </si>
  <si>
    <r>
      <rPr>
        <sz val="10"/>
        <color rgb="FF000000"/>
        <rFont val="Calibri"/>
      </rPr>
      <t xml:space="preserve">SENAI OU SENAC </t>
    </r>
    <r>
      <rPr>
        <sz val="10"/>
        <color rgb="FFFF0000"/>
        <rFont val="Calibri"/>
      </rPr>
      <t>(Ref. 1%)</t>
    </r>
  </si>
  <si>
    <r>
      <rPr>
        <sz val="10"/>
        <color rgb="FF000000"/>
        <rFont val="Calibri"/>
      </rPr>
      <t>SEBRAE</t>
    </r>
    <r>
      <rPr>
        <sz val="10"/>
        <color rgb="FFFF0000"/>
        <rFont val="Calibri"/>
      </rPr>
      <t xml:space="preserve"> (Ref. 0,6%)</t>
    </r>
  </si>
  <si>
    <r>
      <rPr>
        <sz val="10"/>
        <color rgb="FF000000"/>
        <rFont val="Calibri"/>
      </rPr>
      <t xml:space="preserve">INCRA </t>
    </r>
    <r>
      <rPr>
        <sz val="10"/>
        <color rgb="FFFF0000"/>
        <rFont val="Calibri"/>
      </rPr>
      <t>(Ref. 0,20%)</t>
    </r>
  </si>
  <si>
    <r>
      <rPr>
        <sz val="10"/>
        <color rgb="FF000000"/>
        <rFont val="Calibri"/>
      </rPr>
      <t>Transporte</t>
    </r>
    <r>
      <rPr>
        <sz val="10"/>
        <color rgb="FFFF0000"/>
        <rFont val="Calibri"/>
      </rPr>
      <t xml:space="preserve"> (Ref. CCT)</t>
    </r>
  </si>
  <si>
    <r>
      <rPr>
        <i/>
        <sz val="10"/>
        <color rgb="FF000000"/>
        <rFont val="Calibri"/>
      </rPr>
      <t>Desconto Auxílio transporte</t>
    </r>
    <r>
      <rPr>
        <i/>
        <sz val="10"/>
        <color rgb="FFFF0000"/>
        <rFont val="Calibri"/>
      </rPr>
      <t xml:space="preserve"> (CLT: 6% do salário base)</t>
    </r>
  </si>
  <si>
    <r>
      <rPr>
        <sz val="10"/>
        <color rgb="FF000000"/>
        <rFont val="Calibri"/>
      </rPr>
      <t>Auxílio-Refeição/Alimentação</t>
    </r>
    <r>
      <rPr>
        <sz val="10"/>
        <color rgb="FFFF0000"/>
        <rFont val="Calibri"/>
      </rPr>
      <t xml:space="preserve"> (Ref. CCT)</t>
    </r>
  </si>
  <si>
    <r>
      <rPr>
        <i/>
        <sz val="10"/>
        <color rgb="FF000000"/>
        <rFont val="Calibri"/>
      </rPr>
      <t xml:space="preserve">Desconto Auxílio alimentação </t>
    </r>
    <r>
      <rPr>
        <i/>
        <sz val="10"/>
        <color rgb="FFFF0000"/>
        <rFont val="Calibri"/>
      </rPr>
      <t>(Ref. CCT)</t>
    </r>
  </si>
  <si>
    <r>
      <rPr>
        <sz val="11"/>
        <color rgb="FF000000"/>
        <rFont val="Calibri"/>
      </rPr>
      <t xml:space="preserve">Cesta Básica </t>
    </r>
    <r>
      <rPr>
        <sz val="11"/>
        <color rgb="FFFF0000"/>
        <rFont val="Calibri"/>
      </rPr>
      <t>(Ref. CCT)</t>
    </r>
  </si>
  <si>
    <r>
      <rPr>
        <sz val="11"/>
        <color rgb="FF000000"/>
        <rFont val="Calibri"/>
      </rPr>
      <t xml:space="preserve">Desconto Cesta Básica </t>
    </r>
    <r>
      <rPr>
        <sz val="11"/>
        <color rgb="FFFF0000"/>
        <rFont val="Calibri"/>
      </rPr>
      <t>(Ref. CCT)</t>
    </r>
  </si>
  <si>
    <r>
      <rPr>
        <sz val="10"/>
        <color rgb="FF000000"/>
        <rFont val="Calibri"/>
      </rPr>
      <t>Outros</t>
    </r>
    <r>
      <rPr>
        <sz val="10"/>
        <color rgb="FFFF0000"/>
        <rFont val="Calibri"/>
      </rPr>
      <t xml:space="preserve"> (especificar)</t>
    </r>
  </si>
  <si>
    <r>
      <rPr>
        <sz val="10"/>
        <color rgb="FF000000"/>
        <rFont val="Calibri"/>
      </rPr>
      <t xml:space="preserve">Aviso Prévio Indenizado </t>
    </r>
    <r>
      <rPr>
        <sz val="10"/>
        <color rgb="FFFF0000"/>
        <rFont val="Calibri"/>
      </rPr>
      <t>(Ref. Acórdão TCU 1904/2007–P, 0,46%)</t>
    </r>
  </si>
  <si>
    <r>
      <rPr>
        <sz val="11"/>
        <color rgb="FF000000"/>
        <rFont val="Calibri"/>
      </rPr>
      <t xml:space="preserve">Aviso Prévio Trabalhado </t>
    </r>
    <r>
      <rPr>
        <sz val="11"/>
        <color rgb="FFFF0000"/>
        <rFont val="Calibri"/>
      </rPr>
      <t>(Ref. Acórdão TCU 3006/2010–P, 1,94%)</t>
    </r>
  </si>
  <si>
    <r>
      <rPr>
        <sz val="11"/>
        <color rgb="FF000000"/>
        <rFont val="Calibri"/>
      </rPr>
      <t xml:space="preserve">Multa do FGTS </t>
    </r>
    <r>
      <rPr>
        <sz val="11"/>
        <color rgb="FFFF0000"/>
        <rFont val="Calibri"/>
      </rPr>
      <t xml:space="preserve"> </t>
    </r>
    <r>
      <rPr>
        <sz val="11"/>
        <color rgb="FF000000"/>
        <rFont val="Calibri"/>
      </rPr>
      <t>sobre o Aviso Prévio Trabalhado</t>
    </r>
  </si>
  <si>
    <r>
      <rPr>
        <sz val="10"/>
        <color rgb="FF000000"/>
        <rFont val="Calibri"/>
      </rPr>
      <t>Uniformes</t>
    </r>
    <r>
      <rPr>
        <sz val="10"/>
        <color rgb="FFFF0000"/>
        <rFont val="Calibri"/>
      </rPr>
      <t xml:space="preserve"> (Ref. Custo dos Uniformes/12 meses)</t>
    </r>
  </si>
  <si>
    <r>
      <rPr>
        <sz val="10"/>
        <color rgb="FF000000"/>
        <rFont val="Calibri"/>
      </rPr>
      <t>Materiais</t>
    </r>
    <r>
      <rPr>
        <sz val="10"/>
        <color rgb="FFFF0000"/>
        <rFont val="Calibri"/>
      </rPr>
      <t xml:space="preserve"> (Ref. Custo materiais por profissional/12 meses)</t>
    </r>
  </si>
  <si>
    <r>
      <rPr>
        <sz val="10"/>
        <color rgb="FF000000"/>
        <rFont val="Calibri"/>
      </rPr>
      <t>Utensílios</t>
    </r>
    <r>
      <rPr>
        <sz val="10"/>
        <color rgb="FFFF0000"/>
        <rFont val="Calibri"/>
      </rPr>
      <t xml:space="preserve"> (Ref. Custo materiais por profissional/12 meses)</t>
    </r>
  </si>
  <si>
    <r>
      <rPr>
        <sz val="10"/>
        <color rgb="FF000000"/>
        <rFont val="Calibri"/>
      </rPr>
      <t>EPI e Depreciação de equipamentos</t>
    </r>
    <r>
      <rPr>
        <sz val="10"/>
        <color rgb="FFFF0000"/>
        <rFont val="Calibri"/>
      </rPr>
      <t xml:space="preserve"> (Ref. Depreciação equip. do posto/12 meses ou vida útil)</t>
    </r>
  </si>
  <si>
    <r>
      <rPr>
        <sz val="11"/>
        <color rgb="FF000000"/>
        <rFont val="Calibri"/>
      </rPr>
      <t>Outros</t>
    </r>
    <r>
      <rPr>
        <sz val="11"/>
        <color rgb="FFFF0000"/>
        <rFont val="Calibri"/>
      </rPr>
      <t xml:space="preserve"> (especificar)</t>
    </r>
  </si>
  <si>
    <r>
      <rPr>
        <b/>
        <i/>
        <sz val="10"/>
        <color rgb="FF000000"/>
        <rFont val="Calibri"/>
      </rPr>
      <t xml:space="preserve">Custos Indiretos </t>
    </r>
    <r>
      <rPr>
        <i/>
        <sz val="10"/>
        <color rgb="FFFF0000"/>
        <rFont val="Calibri"/>
      </rPr>
      <t>(Ref. Manual planilha de custos MPOG)</t>
    </r>
  </si>
  <si>
    <r>
      <rPr>
        <b/>
        <i/>
        <sz val="10"/>
        <color rgb="FF000000"/>
        <rFont val="Calibri"/>
      </rPr>
      <t xml:space="preserve">Lucro </t>
    </r>
    <r>
      <rPr>
        <i/>
        <sz val="10"/>
        <color rgb="FFFF0000"/>
        <rFont val="Calibri"/>
      </rPr>
      <t>(Ref. Manual planilha de custos MPOG)</t>
    </r>
  </si>
  <si>
    <r>
      <rPr>
        <i/>
        <sz val="10"/>
        <color rgb="FF000000"/>
        <rFont val="Calibri"/>
      </rPr>
      <t xml:space="preserve">Tributos Federais </t>
    </r>
    <r>
      <rPr>
        <i/>
        <sz val="10"/>
        <color rgb="FFFF0000"/>
        <rFont val="Calibri"/>
      </rPr>
      <t>(Ref. Acórdão TCU 1753/2008–P, PIS 1,65% e COFINS 7,6%)</t>
    </r>
  </si>
  <si>
    <r>
      <rPr>
        <i/>
        <sz val="10"/>
        <color rgb="FF000000"/>
        <rFont val="Calibri"/>
      </rPr>
      <t xml:space="preserve">Tributos Municipais </t>
    </r>
    <r>
      <rPr>
        <i/>
        <sz val="10"/>
        <color rgb="FFFF0000"/>
        <rFont val="Calibri"/>
      </rPr>
      <t>(Ref. ISS 5%)</t>
    </r>
  </si>
  <si>
    <r>
      <rPr>
        <i/>
        <sz val="11"/>
        <color rgb="FF000000"/>
        <rFont val="Calibri"/>
      </rPr>
      <t xml:space="preserve">Outros Tributos </t>
    </r>
    <r>
      <rPr>
        <i/>
        <sz val="11"/>
        <color rgb="FFFF0000"/>
        <rFont val="Calibri"/>
      </rPr>
      <t>(especificar)</t>
    </r>
  </si>
  <si>
    <r>
      <rPr>
        <sz val="11"/>
        <color theme="1"/>
        <rFont val="Calibri"/>
      </rPr>
      <t xml:space="preserve">Os uniformes especificados nesta tabela são para os  cargos </t>
    </r>
    <r>
      <rPr>
        <b/>
        <sz val="11"/>
        <color theme="1"/>
        <rFont val="Calibri"/>
      </rPr>
      <t xml:space="preserve"> Cozinheira; Auxiliar de Cozinha.                                                                                                                                                                                                                                                                                                                          
                                                                                                                                                          </t>
    </r>
    <r>
      <rPr>
        <sz val="11"/>
        <color theme="1"/>
        <rFont val="Calibri"/>
      </rPr>
      <t xml:space="preserve">                                                                                          
</t>
    </r>
  </si>
  <si>
    <t>UNIFORMES POR EMPREGADO</t>
  </si>
  <si>
    <t>Descrição do Item</t>
  </si>
  <si>
    <t>Cor</t>
  </si>
  <si>
    <t>Unidade</t>
  </si>
  <si>
    <t>Quantidade Semestral</t>
  </si>
  <si>
    <t xml:space="preserve">Valor unitário (R$)
</t>
  </si>
  <si>
    <t>Valor Total</t>
  </si>
  <si>
    <t xml:space="preserve">Custo anual (R$)
</t>
  </si>
  <si>
    <t>Custo mensal(R$)</t>
  </si>
  <si>
    <t>Calça comprida jeans ou brim, modelo tradicional, com bolsos laterais e posteriores, de boa qualidade.</t>
  </si>
  <si>
    <t>Branco</t>
  </si>
  <si>
    <t>Camisa de malha, de manga curta, 100% algodão, com emblema da empresa bordado no lado superior esquerdo.</t>
  </si>
  <si>
    <t xml:space="preserve">Bota de cano curto PVC ou calçado em couro, de boa
qualidade, estilo mocassim, fechado, baixo, sem salto, antiderrapante. </t>
  </si>
  <si>
    <t>Par</t>
  </si>
  <si>
    <t>Avental de cozinha, tecido, com bolso frontal, com amarração nas costas,  tamanhoúnico, de boa qualidade, 
com proteção do tronco, com tiras reforçadas</t>
  </si>
  <si>
    <t>Avental - avental de pvc para proteção do tronco contra 
umidade, proveniente de operações com uso de água, 
confeccionado em laminado de pvc, incolor, com cordões de nylon ou tiras de pvc, para ajuste  do usuário no pescoço e cintura.  Tamanho comprimento: 1,20m e largura:0,70m</t>
  </si>
  <si>
    <t xml:space="preserve">Máscaras descartáveis com  elástico (cx com 50
unidades): Máscara cirúrgica descartável, cx/50un., c/elástico, atóxica, hipoalergênica, 100% polipropileno, não estéril, não inflamável, isenta de fibra de vidro, sem látex, uso único(90x6)
</t>
  </si>
  <si>
    <t>Crachá de identificação com Foto</t>
  </si>
  <si>
    <t>TOTAL ANUAL</t>
  </si>
  <si>
    <t>CUSTO MENSAL</t>
  </si>
  <si>
    <r>
      <rPr>
        <sz val="11"/>
        <color theme="1"/>
        <rFont val="Calibri"/>
      </rPr>
      <t xml:space="preserve">Os uniformes especificados nesta tabela são para os cargos </t>
    </r>
    <r>
      <rPr>
        <b/>
        <sz val="11"/>
        <color theme="1"/>
        <rFont val="Calibri"/>
      </rPr>
      <t>Auxiliar de Manutenção.</t>
    </r>
    <r>
      <rPr>
        <b/>
        <sz val="8"/>
        <color theme="1"/>
        <rFont val="Calibri"/>
      </rPr>
      <t xml:space="preserve">
</t>
    </r>
  </si>
  <si>
    <t xml:space="preserve">Calça comprida jeans ou brim, modelo tradicional,
com bolsos laterais e posteriores, de boa qualidade. </t>
  </si>
  <si>
    <t>peças</t>
  </si>
  <si>
    <t>Camisa gola polo esporte, de manga curta ou logo, 100% algodão, com emblema da empresa bordado no lado superior esquerdo</t>
  </si>
  <si>
    <t>Meia algodão, de boa qualidade</t>
  </si>
  <si>
    <t>Branca</t>
  </si>
  <si>
    <t>Calçado em couro, tipo bota, com cadarço, solado de borracha, de boa qualidade.</t>
  </si>
  <si>
    <t>Preta</t>
  </si>
  <si>
    <t>Capa de chuva, de boa qualidade</t>
  </si>
  <si>
    <t>par</t>
  </si>
  <si>
    <r>
      <rPr>
        <sz val="11"/>
        <color theme="1"/>
        <rFont val="Calibri"/>
      </rPr>
      <t xml:space="preserve">Os uniformes especificados nesta tabela são para os seguintes cargos Auxiliar de cozinha; </t>
    </r>
    <r>
      <rPr>
        <b/>
        <sz val="11"/>
        <color theme="1"/>
        <rFont val="Calibri"/>
      </rPr>
      <t>Copeiro</t>
    </r>
    <r>
      <rPr>
        <sz val="11"/>
        <color theme="1"/>
        <rFont val="Calibri"/>
      </rPr>
      <t xml:space="preserve">;  Merendeiro.
</t>
    </r>
  </si>
  <si>
    <r>
      <rPr>
        <sz val="11"/>
        <color theme="1"/>
        <rFont val="Calibri"/>
      </rPr>
      <t>Os uniformes especificados nesta tabela são para os seguintes cargos</t>
    </r>
    <r>
      <rPr>
        <b/>
        <sz val="11"/>
        <color theme="1"/>
        <rFont val="Calibri"/>
      </rPr>
      <t xml:space="preserve"> Jardineiro</t>
    </r>
  </si>
  <si>
    <t>Calça comprida em tecido brim, com bolsos tipo sacola 32 cm nas laterais.</t>
  </si>
  <si>
    <t>Camiseta malha fria PV, manga longa, gola V, com emblema da empresa</t>
  </si>
  <si>
    <t>Botina de couro</t>
  </si>
  <si>
    <t>Boné confeccionado em tecido de brim, com abas laterais, com logomarca da empresa</t>
  </si>
  <si>
    <t>Avental raspa couro</t>
  </si>
  <si>
    <t>Touca árabe</t>
  </si>
  <si>
    <t>Viseira facial cobrindo o rosto em tela de aço</t>
  </si>
  <si>
    <t>Chapeu de palha aba grande</t>
  </si>
  <si>
    <t>Meia de algodão branca</t>
  </si>
  <si>
    <t>Apêndice I</t>
  </si>
  <si>
    <r>
      <rPr>
        <sz val="12"/>
        <color theme="1"/>
        <rFont val="Calibri"/>
      </rPr>
      <t xml:space="preserve">Nota1 : Os Insumos Diversos  especificados nesta tabela são para os seguintes cargos  </t>
    </r>
    <r>
      <rPr>
        <b/>
        <sz val="12"/>
        <color theme="1"/>
        <rFont val="Calibri"/>
      </rPr>
      <t>Auxiliar de cozinha; Copeiro.</t>
    </r>
    <r>
      <rPr>
        <sz val="12"/>
        <color theme="1"/>
        <rFont val="Calibri"/>
      </rPr>
      <t xml:space="preserve">
</t>
    </r>
  </si>
  <si>
    <t>MATERIAIS DE CONSUMO</t>
  </si>
  <si>
    <t>Quantidade Anual</t>
  </si>
  <si>
    <t>Quantidade Mensal</t>
  </si>
  <si>
    <t xml:space="preserve">Custo Mensal (R$)
</t>
  </si>
  <si>
    <t xml:space="preserve">Custo Anual (R$)
</t>
  </si>
  <si>
    <t xml:space="preserve">Água sanitária </t>
  </si>
  <si>
    <t>Litro</t>
  </si>
  <si>
    <t xml:space="preserve">Álcool em gel antisséptico 500 ml 
com bico dosador </t>
  </si>
  <si>
    <t>Álcool 70º, 500 ml spray</t>
  </si>
  <si>
    <t>Coador de café, material tecido  100% algodão, com cabo de madeira e aro de arame galvanizado, diâmetro boca 28 cm de diâmetro.</t>
  </si>
  <si>
    <t>Detergente líquido com ph neutro, embalagem 500 ml.</t>
  </si>
  <si>
    <t>Palha de aço, fina, pacote com 08 unidades</t>
  </si>
  <si>
    <t xml:space="preserve">Esponja dupla face, com 03 unidades. </t>
  </si>
  <si>
    <t>Filme Plástico rolo de 50 metros</t>
  </si>
  <si>
    <t>Papel alumínio, comprimento: 30 m, largura:30 cm, apresentação: rolo</t>
  </si>
  <si>
    <t>Limpa alumínio, embalagem 500 ml</t>
  </si>
  <si>
    <t>Luva de borracha para limpeza</t>
  </si>
  <si>
    <t>LUVA PROTEÇÃO, material: plástico, aplicação: manipulação de alimentos, cor: transparente, tipo: 5  dedos, tamanho: único. CATMAT 471345</t>
  </si>
  <si>
    <t>Pacote c/ 50 unid.</t>
  </si>
  <si>
    <t>Pano de copa, felpudo, branco</t>
  </si>
  <si>
    <t>Pano de chão, branco.</t>
  </si>
  <si>
    <t xml:space="preserve">Sabão em barra, com 05 unidades, de 200 gramas. </t>
  </si>
  <si>
    <t xml:space="preserve">Pacote  </t>
  </si>
  <si>
    <t>Saco plástico lixo, capacidade:100 l, cor: preta, 
aplicação: coleta de lixo, material: polietileno, reforçado.</t>
  </si>
  <si>
    <t>Pacote 100 unid.</t>
  </si>
  <si>
    <t>Sabão em pó, embalagem 500 ml</t>
  </si>
  <si>
    <t>Sabonete líquido para as mãos 1000ml com bico dosador</t>
  </si>
  <si>
    <t>GUARDANAPO DE PAPEL,  material: celulose, largura:20 cm, comprimento:23 cm, cor: branca, 
tipo folhas: dupla. CATMAT 287812</t>
  </si>
  <si>
    <t>Toalha de papel, material:100%  fibras celulósicas, tipo folha: dupla picotada, comprimento:22 cm, largura:20 cm, cor: branca, características adicionais: gofrado, em bobinas de 60 folhas</t>
  </si>
  <si>
    <t>Pacote c/ 2 rolos</t>
  </si>
  <si>
    <t>Copo descartável, material: poliestireno, capacidade:180 ml, aplicação: água/suco e refrigerante.</t>
  </si>
  <si>
    <t>Pc c/ 100 unid.</t>
  </si>
  <si>
    <t>Acendedor multiuso - a gás, recarregável, medindo 
aproximadamente 28 cm</t>
  </si>
  <si>
    <t>Touca Tipo: Descartável, Material: TNT, Cor: Branca, Aplicação: Cozinha Industrial Características Adicionais: Tamanho Único Com Elástico, Pacote contendo 100 unidades. CATMAT: 369561</t>
  </si>
  <si>
    <t>Pacote</t>
  </si>
  <si>
    <t xml:space="preserve"> Hipoclorito de sódio para lavar verduras</t>
  </si>
  <si>
    <t>Escova multiuso para lavar legumes</t>
  </si>
  <si>
    <t>Flanela branca</t>
  </si>
  <si>
    <t>TOTAL</t>
  </si>
  <si>
    <t>Custo por empregado</t>
  </si>
  <si>
    <t>Custo por posto</t>
  </si>
  <si>
    <r>
      <rPr>
        <sz val="12"/>
        <color theme="1"/>
        <rFont val="Calibri"/>
      </rPr>
      <t xml:space="preserve">Nota1 : Os Insumos Diversos  especificados nesta tabela são para os seguintes cargos  </t>
    </r>
    <r>
      <rPr>
        <b/>
        <sz val="12"/>
        <color theme="1"/>
        <rFont val="Calibri"/>
      </rPr>
      <t>Artífice.</t>
    </r>
    <r>
      <rPr>
        <sz val="12"/>
        <color theme="1"/>
        <rFont val="Calibri"/>
      </rPr>
      <t xml:space="preserve">
</t>
    </r>
  </si>
  <si>
    <t>Parafuso 6 MM</t>
  </si>
  <si>
    <t>Parafuso 8 mm</t>
  </si>
  <si>
    <t>Parafuso 10 mm</t>
  </si>
  <si>
    <t>Bucha para parafuso 6 mm</t>
  </si>
  <si>
    <t>Bucha para parafuso 8 mm</t>
  </si>
  <si>
    <t>Bucha para parafuso 10 mm</t>
  </si>
  <si>
    <t>FITA BORDA, MATERIAL: PVC - CLORETO DE POLIVINILA, COR: MARFIM, LARGURA:45 MM, ESPESSURA:0,45 MM, APLICAÇÃO:  MOBILIÁRIO, CARACTERÍSTICAS ADICIONAIS: ALTARESISTÊNCIA 100mm x 20m</t>
  </si>
  <si>
    <t>FITA VEDA ROSCA, MATERIAL: TEFLON, COMPRIMENTO:50 M\, LARGURA:18 MM</t>
  </si>
  <si>
    <t>FITA ISOLANTE ELÉTRICA ADESIVA,  MATERIAL DORSO: FILME DE PVC ANTI CHAMA, LARGURA NOMINAL:19 MM, COMPRIMENTO NOMINAL:20 M, COR: PRETA</t>
  </si>
  <si>
    <t xml:space="preserve">CANALETA, MATERIAL: PVC - CLORETO DE  POLIVINILA, TIPO: COM TAMPA, COR: BRANCA, CARACTERÍSTICAS ADICIONAIS: COM DIVISÓRIA COM ADESIVO DUPLA FACE, APLICAÇÃO: INSTALAÇÃO ELÉTRICA, DIMENSÕES:20 X 10 X 2000 MM
</t>
  </si>
  <si>
    <t>M</t>
  </si>
  <si>
    <t>ADESIVO USO GERAL, APLICAÇÃO: USO GERAL, CARACTERÍSTICAS ADICIONAIS: SECAGEM DE 5 A 10 MINUTOS PARA MATERIAIS  POROSOS, APRESENTAÇÃO: LIQUIDO PASTOSO NA COR BRANCA, COMPOSIÇÃO: ADESIVO DE CONTATO SEM TOLUOL</t>
  </si>
  <si>
    <t>lata</t>
  </si>
  <si>
    <t xml:space="preserve">ADESIVO USO GERAL, MATERIAL: SILICONE, APARÊNCIA VISUAL: INCOLOR, APLICAÇÃO: VEDAÇÃO, CARACTERÍSTICAS  ADICIONAIS: APLICAÇÃO MANUAL 280 ml </t>
  </si>
  <si>
    <t>tubo</t>
  </si>
  <si>
    <t>ADESIVO USO GERAL, APLICAÇÃO: VEDAÇÃO, APRESENTAÇÃO: PASTA, COMPOSIÇÃO: Á BASE DE POLIURETANO 280 ml</t>
  </si>
  <si>
    <t>COLA, COMPOSIÇÃO: RESINA SINTÉTICA E ÁGUA, APLICAÇÃO: MADEIRA\, MDF, COMPENSANDO, DRYWALL, CARACTERÍSTICAS ADICIONAIS: AGARRE IMEDIATO, TEMPO DE AJUSTE DE 10 MINUTOS, TIPO: PASTOSA, APRESENTAÇÃO: EMBALAGEM 360 G</t>
  </si>
  <si>
    <t>ADESIVO VEDA-CALHA, ASPECTO FÍSICO: FITA, 
APLICAÇÃO: CALHA, TELHAS, RUFOS, PINGADEIRA, LARGURA: 20 CM, CARACTERÍSTICAS  ADICIONAIS: IMPERMEÁVEL, MATERIAL: POLIETILENO A BÁSE DE BETUME ASFÁLTICO MODIFICADO, ROLO 10M</t>
  </si>
  <si>
    <t>rolo</t>
  </si>
  <si>
    <t>ADESIVO CONEXÃO HIDRÁULICA, COMPOSIÇÃO: ACETONA METIL ETIL CETONA TOLUAL E RESINA PVC, PRAZO VALIDADE: 1 ANO APÓS FABRICAÇÃO, APLICAÇÃO: TUBOS E CONEXÕES DE PVC, APRESENTAÇÃO: TUBO DE 75GR</t>
  </si>
  <si>
    <t>CONECTOR ADAPTAÇÃO TERMINAL, MATERIAL: 
COBRE ELETROLÍTICO, TRATAMENTO SUPERFICIAL: ESTANHADO, TIPO  FIXAÇÃO: POR COMPRESSÃO, CARACTERÍSTICA CONDUTOR: CABO4\,0MM2-6,0MM2 (12-10  AWG), CARACTERÍSTICAS  ADICIONAIS: PRÉ ISOLADO, ALTACONDUTIBILIDADE ELÉTRICA, TIPO  TERMINAL: OLHAL, TIPO ISOLAÇÃO: PVC RÍGIDO AMARELO, kit com 3</t>
  </si>
  <si>
    <t>kit</t>
  </si>
  <si>
    <t>Vedante para torneira carrapeta 1/2</t>
  </si>
  <si>
    <t>SIFÃO, MATERIAL: POLIPROPILENO, COR: BRANCA, TIPO CORPO: SANFONADO FLEXÍVEL, TIPO HASTE: ADAPTÁVEL, DIÂMETRO  SAÍDA: 40 MM, DIÂMETRO ENTRADA:1 POL, APLICAÇÃO: TANQUE, PIA,  LAVATÓRIO E BIDÊ</t>
  </si>
  <si>
    <t>TORNEIRA, MATERIAL CORPO: METAL, TIPO: BICA ALTA, DIÂMETRO:1/4 POL, ACABAMENTO SUPERFICIAL: CROMADO, CARACTERISTICAS ADICIONAIS: COM MISTURADOR (QUENTE/FRIO), APLICAÇÃO: COPA E COZINHA</t>
  </si>
  <si>
    <t xml:space="preserve">Tinta esmalte sintético 1 litro </t>
  </si>
  <si>
    <t>litro</t>
  </si>
  <si>
    <t>UTENSÍLIOS</t>
  </si>
  <si>
    <t xml:space="preserve">Quantidade </t>
  </si>
  <si>
    <t>Valor Unitário(R$)</t>
  </si>
  <si>
    <t>Custo  Total(R$)</t>
  </si>
  <si>
    <t>MARTELO, MATERIAL: AÇO CARBONO, MATERIAL CABO: 
MADEIRA, TIPO: UNHA, TAMANHO:34 MM, CARACTERÍSTICAS ADICIONAIS: CABO MADEIRA, INVERNIZADO FIXAÇÃO RESINA EPÓXI.</t>
  </si>
  <si>
    <t>ALICATE UNIVERSAL, MATERIAL: AÇO CROMO VANÁDIO, MATERIAL CABO: PLÁSTICO, TIPO CABO: ISOLADO 1.OOO VOLTS, TIPO CORTE:LATERAL, COMPRIMENTO:8 POL</t>
  </si>
  <si>
    <t xml:space="preserve">Alicate descascador de fio ajustavel climpador </t>
  </si>
  <si>
    <t>Chave grifo 12 "</t>
  </si>
  <si>
    <t>Chave grifo 24 "</t>
  </si>
  <si>
    <t>JOGO CHAVE, MATERIAL: AÇO, TIPO: AJUSTÁVEL, QUANTIDADE PEÇAS:2, TAMANHO:8" E 12”, MODELO: INGLESA</t>
  </si>
  <si>
    <t>JOGO CHAVE, MATERIAL: AÇO CROMO VANÁDIO, 
TIPO: CHAVE COMBINADA, QUANTIDADE PEÇAS: 10, 
COMPONENTES:6 / 8 / 10 / 11 / 12 / 13/ 14/17 / 19 / 22 MM., CARACTERÍSTICAS ADICIONAIS: CADA UNIDADE SE REFERE A UM KIT, ACABAMENTO SUPERFICIAL: NIQUELADO</t>
  </si>
  <si>
    <t>jogo</t>
  </si>
  <si>
    <t>CONJUNTO BROCA, MATERIAL: VÍDEA, APLICAÇÃO: CONCRETO, COMPONENTES: 8 PEÇAS DE 3; 4\, 5\, 6\,7\, 8\, 9 E 10MM</t>
  </si>
  <si>
    <t>Jogo De Broca P/ Madeira Três Pontas 5 Peças 4/5/6/8/10mm</t>
  </si>
  <si>
    <t>CONJUNTO BROCA, MATERIAL:AÇO RÁPIDO, 
APLICAÇÃO:FERROS E METAIS DIVERSOS, COMPONENTES:4 PEÇAS E ESTOJO, TIPO:CILÍNDRICA, 
DIÂMETRO:4, 6, 8 E 10 MM</t>
  </si>
  <si>
    <t>JOGO CHAVE, MATERIAL:AÇO CROMO VANÁDIO, TIPO:PHILIPS / FENDA, QUANTIDADE PEÇAS:10, COMPONENTES:6 FENDA E 4 FENDA CRUZADA, 
PHILLIPS, MATERIAL CABO:POLIPROPILENO,
CARACTERÍSTICAS ADICIONAIS:PONTA MAGNETIZADA</t>
  </si>
  <si>
    <t>JOGO CHAVE, MATERIAL:AÇO CROMO VANÁDIO, TIPO:ALLEN, QUANTIDADE PEÇAS:9, TRATAMENTO SUPERFICIAL PONTA:FOSFATIZADO, CARACTERÍSTICAS ADICIONAIS:ABAULADA, TAMANHO:2, 3, 4, 5, 6, 8, 10, 12, 14 MM</t>
  </si>
  <si>
    <t>ARCO SERRA, LÂMINA SERRA:STANDARD 12  POLEGADAS, MATERIAL CABO:POLIPROPILENO, TRATAMENTO SUPERFICIAL:NIQUELADO, TAMANHO:12 POL, TIPO:REGULÁVEL, CARACTERÍSTICAS ADICIONAIS:PROFUNDIDADE  DE CORTE DE 90 MM</t>
  </si>
  <si>
    <t>REBITADEIRA MANUAL,  MATERIAL:AÇO CARBONO, 
COMPRIMENTO TOTAL:165 MM, DIÂMETRO REBITES:3/32" A 3/16" POL, APLICAÇÃO:REBITE DE 
REPUXO DE ALUMÍNIO, COBRE, AÇO, AÇO INOX</t>
  </si>
  <si>
    <t xml:space="preserve">EQUIPAMENTOS </t>
  </si>
  <si>
    <t>Vida Util Meses</t>
  </si>
  <si>
    <t>Custo Total(R$)</t>
  </si>
  <si>
    <t>(%)Valor Residual</t>
  </si>
  <si>
    <t>Depreciação Mensal</t>
  </si>
  <si>
    <t>Depreciação Anual</t>
  </si>
  <si>
    <t>ESMERILHADEIRA PORTÁTIL, TIPO: MANUAL, FERRAMENTA CORTE: DISCO, DIÂMETRO DISCO:115 MM, POTÊNCIA:750 W, ROTAÇÃO: 1.100 RPM, PESO:1,70 KG, TENSÃO ALIMENTAÇÃO:110/220 V, CARACTERÍSTICASADICIONAIS: C/ ESCOVAS CARVÃO AUTODESLIGANTE, CARCAÇA ENGRENA</t>
  </si>
  <si>
    <t>FURADEIRA, TIPO: IMPACTO E PARAFUSADEIRA, TAMANHO MANDRIL:1/2 POL, TENSÃO ALIMENTAÇÃO:20 V, CARACTERÍSTICAS ADICIONAIS: MANDRIL SEM CHAVE, GATILHO ELETRÔNICO, LUZ DE  LED, CAPACIDADE PERFURAÇÃO AÇO:13  MM, CAPACIDADE  PERFURAÇÃO MADEIRA:38 MM,  ACESSÓRIOS:2 BATERIAS,  CARREGADOR E MALETA</t>
  </si>
  <si>
    <t xml:space="preserve">FURADEIRA, TIPO: IMPACTO, POTÊNCIA:720 
W, TAMANHO MANDRIL:1/2 POL, TENSÃO ALIMENTAÇÃO:110 V, CARACTERÍSTICAS ADICIONAIS: COM 2 MODOS DE OPERAÇÃO, ACESSÓRIOS: EMPUNHADEIRA AUXILIAR, LIMITADOR DE PROFUNDIDADE
</t>
  </si>
  <si>
    <r>
      <rPr>
        <sz val="12"/>
        <color theme="1"/>
        <rFont val="Calibri"/>
      </rPr>
      <t xml:space="preserve">Nota1 : Os Insumos Diversos  especificados nesta tabela são para os seguintes cargos  </t>
    </r>
    <r>
      <rPr>
        <b/>
        <sz val="12"/>
        <color theme="1"/>
        <rFont val="Calibri"/>
      </rPr>
      <t>Jardineiro.</t>
    </r>
    <r>
      <rPr>
        <sz val="12"/>
        <color theme="1"/>
        <rFont val="Calibri"/>
      </rPr>
      <t xml:space="preserve">
</t>
    </r>
  </si>
  <si>
    <t>Gasolina</t>
  </si>
  <si>
    <t xml:space="preserve">SACO, MATERIAL:PLÁSTICO, COR:PRETA, APLICAÇÃO:PRODUÇÃO PLANTIO MUDAS, ALTURA:25
CM, LARGURA:25 CM, ESPESSURA:0,2 CM - PACOTE 
1000UND
</t>
  </si>
  <si>
    <t>Pacote com 
1000</t>
  </si>
  <si>
    <t>TELA, MATERIAL:NYLON, LARGURA:3 M, COR:PRETA, 
APLICAÇÃO:SOMBREAMENTO, CARACTERÍSTICAS ADICIONAIS:TRAMITANCIA 30%</t>
  </si>
  <si>
    <t xml:space="preserve">Metros </t>
  </si>
  <si>
    <t>Inseticida - mata cupim e formiga (cupincida)</t>
  </si>
  <si>
    <t xml:space="preserve">ADUBO ANIMAL, MATERIAL:ESTERCO DE GADO, APLICAÇÃO:JARDINAGEM, PRAZO VALIDADE:INDETERMINADO ANOS
</t>
  </si>
  <si>
    <t>Kg</t>
  </si>
  <si>
    <t xml:space="preserve">Pacote de saco de lixo de 100 L – reforçado (100 und) </t>
  </si>
  <si>
    <t>ADUBO QUÍMICO, ASPECTO FÍSICO:PÓ/GRANULADO, COR:BRANCA, COMPOSIÇÃO BÁSICA:NPK (4.14.8) 1KG</t>
  </si>
  <si>
    <t>Saco</t>
  </si>
  <si>
    <t>CALCÁRIO DOLOMITICO, ASPECTO FÍSICO:PÓ, COMPOSIÇÃO:PRNT MÍNIMO DE 80%,USO:CORREÇÃO 
ACIDEZ DO SOLO</t>
  </si>
  <si>
    <t>LUVA SEGURANÇA, MATERIAL:TRICOTADA 4 FIOS 
ALGODÃO, TAMANHO:ÚNICO, APLICAÇÃO:PROTEÇÃO INDIVIDUAL, CARACTERÍSTICAS ADICIONAIS:70% ALGODÃO 30% POLIÉSTER, MODELO:PIGMENTADA PVC NA PALMA</t>
  </si>
  <si>
    <t>PROTETOR SOLAR, TIPO PROTEÇÃO:UVA/UVB, FATOR 
PROTEÇÃO:FATOR 50, FORMA FARMACÊUTICA:LOÇÃO CREMOSA</t>
  </si>
  <si>
    <t xml:space="preserve">VASSOURA JARDINAGEM, TIPO:FIXA, ALTURA:42 CM, 
MATERIAL CERDAS:PALHA, TIPOLÂMINA:CHATA, ESPESSURA LÂMINA:0,5 MM, QUANTIDADE PALHA:22 UN, CARACTERÍSTICAS ADICIONAIS:COMCABO
</t>
  </si>
  <si>
    <t>Fio de nylon quadrado para roçadeira 3,0mm</t>
  </si>
  <si>
    <t>ÓLEO LUBRIFICANTE, USO: MOTORES 2 TEMPOS, TIPO: 
MINERAL, CLASSIFICAÇÃO:API TC, VISCOSIDADE: CST 100ºC</t>
  </si>
  <si>
    <t>CAVADEIRA ARTICULADA, MATERIAL:AÇO SAE 1042., 
CABO:MADEIRA, COMPRIMENTO DO CABO:150CM CM, COMPRIMENTO DAS GARRAS:28 CM</t>
  </si>
  <si>
    <t>Cavadeira reta com cabo (ferro de cova)</t>
  </si>
  <si>
    <t>ENXADÃO, MATERIAL:AÇO CARBONO TEMPERADO, 
CARACTERÍSTICAS ADICIONAIS:PINTURA ELETROSTÁTICA A PÓ, MATERIAL CABO:MADEIRA 130 CM, COR:PRETO</t>
  </si>
  <si>
    <t>SACHO, MATERIAL SACHO:AÇO CARBONO, COR SACHO:LARANJA, QUANTIDADE PONTAS:2 UN, COMPRIMENTO CABO:10 CM, COMPRIMENTO 
SACHO:240 MM, LARGURA SACHO:430 MM</t>
  </si>
  <si>
    <t>FACÃO, MATERIAL LÂMINA: AÇO CARBONO, 
MATERIAL CABO: MADEIRA,  COMPRIMENTO:21 POL, TIPO:TERÇADO</t>
  </si>
  <si>
    <t xml:space="preserve">MANGUEIRA JARDIM, MATERIAL: PVC E  POLIÉSTER TRANÇADO, DIÂMETRO:1/2 POL, PRESSÃO MÁXIMA:12 BAR, COMPRIMENTO:50 M, COR: CRISTAL, CARACTERÍSTICAS ADICIONAIS: TRÊS  CAMADAS INTERMEDIARIA DE PVC  TRANSPARENTE
</t>
  </si>
  <si>
    <t>PÁ, MATERIAL CABO: MADEIRA, APLICAÇÃO: CONSTRUÇÃO CIVIL, MATERIAL: AÇO,  FORMATO: DE BICO, TAMANHO:300 MM, COMPRIMENTO CABO:1,30 M</t>
  </si>
  <si>
    <t>PÁ, MATERIAL CABO: MADEIRA, APLICAÇÃO:
JARDINAGEM, MATERIAL: AÇO, CARACTERÍSTICAS
ADICIONAIS: PÁ MANUAL PARA A JARDINAGEM</t>
  </si>
  <si>
    <t>REGADOR, MATERIAL: PLÁSTICO, TIPO: BICO 
CHUVEIRO, CARACTERÍSTICAS  ADICIONAIS: ALÇA INTEIRA, CAPACIDADE:10 L</t>
  </si>
  <si>
    <t>PULVERIZADOR COSTAL MANUAL, MATERIAL TANQUE: POLIETILENO, CAPACIDADE TANQUE:20 L, PRESSÃO TRABALHO:15 A 90 LB/POL2, DIÂMETRO BOCA: 140 MM, CARACTERÍSTICAS ADICIONAIS: LANÇA 600 MM, BICO INJETADO JD-12P</t>
  </si>
  <si>
    <t>VASSOURA JARDINAGEM, TIPO: FIXA, ALTURA:44,50 
CM, MATERIAL CERDAS: AÇO, TIPO LÂMINA: METÁLICA E CHATA, CARACTERÍSTICAS ADICIONAIS: SEM CABO E LARGURA 37,40 CM, QUANTIDADE LÂMINAS:22 UM</t>
  </si>
  <si>
    <t>SERROTE PODA, MATERIAL TUBO: AÇO TEMPERADO, 
FORMATO TUBO: CURVO, COMPRIMENTOLÂMINA:12" - 304 MM POL, APLICAÇÃO: JARDINAGEM, CARACTERÍSTICAS ADICIONAIS:8 DENTES POR 
POLEGADA</t>
  </si>
  <si>
    <t>TESOURA PODA, MATERIAL LÂMINA: AÇO SAE 1.060, MATERIAL CABO: MADEIRA, PESO:660 G, COMPRIMENTO CABO:21,50 CM, TIPO USO: PARA CERCA VIVA, APLICAÇÃO: JARDINAGEM</t>
  </si>
  <si>
    <t>ABAFADOR RUÍDO AURICULAR, MATERIAL: POLIETILENO, COR:PRETA, FORMATO:CONCHA, TAMANHO:REGULÁVEL, USO:ABSORÇÃO RUÍDO, APLICAÇÃO:PROTEÇÃO AURICULAR EM TRABALHO MECÂNICO</t>
  </si>
  <si>
    <t>CARRINHO MÃO, MATERIAL CAÇAMBA:CHAPA AÇO GALVANIZADO, QUANTIDADE RODA:1 UN,
TIPO RODA:PNEU COM CÂMARA DE 3,25 CM, 
CAPACIDADE CAÇAMBA:50 KG,  ACABAMENTO SUPERFICIAL:PINTURA ELETROSTÁTICA NA COR COR PRETA,  CARACTERÍSTICAS ADICIONAIS:DIMENSÕES  APROXIMADAS:680 X 1320 X 545 MM</t>
  </si>
  <si>
    <t xml:space="preserve">PODADOR, SISTEMA CORTE:LÂMINA, TIPO 
MOTOR:À COMBUSTÃO, POTÊNCIA MOTOR:1 CV,
CILINDRADA MOTOR:27,2 CC, TIPO COMBUSTÍVEL:GASOLINA, COMPRIMENTO 
LÂMINA:45 CM,  APLICAÇÃO:CERCA VIVA </t>
  </si>
  <si>
    <t>ROÇADEIRA MANUAL, TIPO MOTOR:GASOLINA, 
POTÊNCIA MOTOR:1,7 KW, TIPO CORTADOR:LÂMINA 3 PONTAS, ROTAÇÃO:12.500 
RPM, TIPO  EMPUNHADEIRA:ALÇA REGULÁVEL/CINTURÃO DUPLO,ERGONÔMICO, CARACTERÍSTICAS ADICIONAIS:TANQUE COMBUSTÍVEL: 0,58 L/IGNIÇÃO ELETRÔNICA</t>
  </si>
  <si>
    <t>RESUMO DO VALOR MENSAL DOS SERVIÇOS -  Campus Maués</t>
  </si>
  <si>
    <t>Tipo de Serviço (A)</t>
  </si>
  <si>
    <t>Valor propostos por empregado (B)</t>
  </si>
  <si>
    <t>Qtde. de Empregados por posto ( C)</t>
  </si>
  <si>
    <t>Valor Proposto por posto (D) = (B x C)</t>
  </si>
  <si>
    <t>Qtde. de Postos (E)</t>
  </si>
  <si>
    <t>Valor Total do Serviço (F) = (D x E)</t>
  </si>
  <si>
    <t>I</t>
  </si>
  <si>
    <t>II</t>
  </si>
  <si>
    <t>III</t>
  </si>
  <si>
    <t>IV</t>
  </si>
  <si>
    <t>Valor Mensal Parcial dos Serviços</t>
  </si>
  <si>
    <t>VALOR GLOBAL DA PROPOSTA - Reitoria</t>
  </si>
  <si>
    <t>DESCRIÇÃO</t>
  </si>
  <si>
    <t>Valor Mensal (R$)</t>
  </si>
  <si>
    <t xml:space="preserve">Valor global da proposta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</si>
</sst>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R$&quot;\ * #,##0.00_-;\-&quot;R$&quot;\ * #,##0.00_-;_-&quot;R$&quot;\ * &quot;-&quot;??_-;_-@"/>
    <numFmt numFmtId="165" formatCode="&quot; &quot;[$R$-416]&quot; &quot;#,##0.00&quot; &quot;;&quot;-&quot;[$R$-416]&quot; &quot;#,##0.00&quot; &quot;;&quot; &quot;[$R$-416]&quot; -&quot;00&quot; &quot;;&quot; &quot;@&quot; &quot;"/>
    <numFmt numFmtId="166" formatCode="[$R$ -416]#,##0.00"/>
    <numFmt numFmtId="167" formatCode="&quot; &quot;[$R$ -416]#,##0.00&quot; &quot;;&quot; &quot;[$R$ -416]&quot;(&quot;#,##0.00&quot;)&quot;;&quot; &quot;[$R$ -416]&quot;-&quot;#&quot; &quot;;&quot; &quot;@&quot; &quot;"/>
  </numFmts>
  <fonts count="39">
    <font>
      <sz val="11"/>
      <color theme="1"/>
      <name val="Calibri"/>
      <scheme val="minor"/>
    </font>
    <font>
      <sz val="10"/>
      <color rgb="FFFF0000"/>
      <name val="Calibri"/>
    </font>
    <font>
      <sz val="10"/>
      <color rgb="FF000000"/>
      <name val="Arial"/>
    </font>
    <font>
      <sz val="11"/>
      <color rgb="FF000000"/>
      <name val="Times New Roman"/>
    </font>
    <font>
      <b/>
      <sz val="10"/>
      <color rgb="FF000000"/>
      <name val="Times New Roman"/>
    </font>
    <font>
      <b/>
      <i/>
      <sz val="8"/>
      <color rgb="FF000000"/>
      <name val="Calibri"/>
    </font>
    <font>
      <sz val="9"/>
      <color theme="1"/>
      <name val="Calibri"/>
    </font>
    <font>
      <sz val="10"/>
      <color rgb="FF000000"/>
      <name val="Times New Roman"/>
    </font>
    <font>
      <sz val="11"/>
      <color theme="1"/>
      <name val="Calibri"/>
    </font>
    <font>
      <sz val="8"/>
      <color rgb="FF000000"/>
      <name val="Times New Roman"/>
    </font>
    <font>
      <b/>
      <sz val="8"/>
      <color rgb="FF000000"/>
      <name val="Times New Roman"/>
    </font>
    <font>
      <sz val="10"/>
      <color rgb="FFFF0000"/>
      <name val="Times New Roman"/>
    </font>
    <font>
      <sz val="11"/>
      <name val="Calibri"/>
    </font>
    <font>
      <b/>
      <sz val="11"/>
      <color theme="1"/>
      <name val="Calibri"/>
    </font>
    <font>
      <sz val="10"/>
      <color theme="1"/>
      <name val="Times New Roman"/>
    </font>
    <font>
      <sz val="11"/>
      <color rgb="FF000000"/>
      <name val="Calibri"/>
    </font>
    <font>
      <b/>
      <sz val="11"/>
      <color rgb="FF000000"/>
      <name val="Calibri"/>
    </font>
    <font>
      <i/>
      <sz val="11"/>
      <color rgb="FF000000"/>
      <name val="Calibri"/>
    </font>
    <font>
      <i/>
      <sz val="35"/>
      <color rgb="FFFF0000"/>
      <name val="Calibri"/>
    </font>
    <font>
      <sz val="11"/>
      <color rgb="FFFF0000"/>
      <name val="Calibri"/>
    </font>
    <font>
      <b/>
      <i/>
      <sz val="11"/>
      <color rgb="FF000000"/>
      <name val="Calibri"/>
    </font>
    <font>
      <sz val="8"/>
      <color rgb="FFFF0000"/>
      <name val="Calibri"/>
    </font>
    <font>
      <b/>
      <i/>
      <sz val="11"/>
      <color rgb="FFFFFFFF"/>
      <name val="Calibri"/>
    </font>
    <font>
      <b/>
      <sz val="11"/>
      <color rgb="FFFF0000"/>
      <name val="Calibri"/>
    </font>
    <font>
      <sz val="10"/>
      <color rgb="FF000000"/>
      <name val="Calibri"/>
    </font>
    <font>
      <b/>
      <i/>
      <sz val="11"/>
      <color rgb="FFFFFF00"/>
      <name val="Calibri"/>
    </font>
    <font>
      <i/>
      <sz val="11"/>
      <color rgb="FFFF0000"/>
      <name val="Calibri"/>
    </font>
    <font>
      <b/>
      <i/>
      <sz val="10"/>
      <color rgb="FF000000"/>
      <name val="Calibri"/>
    </font>
    <font>
      <b/>
      <i/>
      <sz val="11"/>
      <color rgb="FFFF0000"/>
      <name val="Calibri"/>
    </font>
    <font>
      <i/>
      <sz val="10"/>
      <color rgb="FF000000"/>
      <name val="Calibri"/>
    </font>
    <font>
      <b/>
      <sz val="12"/>
      <color theme="1"/>
      <name val="Calibri"/>
    </font>
    <font>
      <b/>
      <sz val="12"/>
      <color theme="0"/>
      <name val="Calibri"/>
    </font>
    <font>
      <b/>
      <sz val="10"/>
      <color theme="1"/>
      <name val="Times New Roman"/>
    </font>
    <font>
      <sz val="12"/>
      <color theme="1"/>
      <name val="Calibri"/>
    </font>
    <font>
      <b/>
      <sz val="10"/>
      <color theme="1"/>
      <name val="Calibri"/>
    </font>
    <font>
      <sz val="10"/>
      <color theme="1"/>
      <name val="Calibri"/>
    </font>
    <font>
      <b/>
      <sz val="9"/>
      <color theme="1"/>
      <name val="Calibri"/>
    </font>
    <font>
      <i/>
      <sz val="10"/>
      <color rgb="FFFF0000"/>
      <name val="Calibri"/>
    </font>
    <font>
      <b/>
      <sz val="8"/>
      <color theme="1"/>
      <name val="Calibri"/>
    </font>
  </fonts>
  <fills count="15">
    <fill>
      <patternFill patternType="none"/>
    </fill>
    <fill>
      <patternFill patternType="gray125"/>
    </fill>
    <fill>
      <patternFill patternType="solid">
        <fgColor rgb="FF93C47D"/>
        <bgColor rgb="FF93C47D"/>
      </patternFill>
    </fill>
    <fill>
      <patternFill patternType="solid">
        <fgColor rgb="FFDEEAF6"/>
        <bgColor rgb="FFDEEAF6"/>
      </patternFill>
    </fill>
    <fill>
      <patternFill patternType="solid">
        <fgColor rgb="FFE2EFDA"/>
        <bgColor rgb="FFE2EFDA"/>
      </patternFill>
    </fill>
    <fill>
      <patternFill patternType="solid">
        <fgColor rgb="FFE2EFD9"/>
        <bgColor rgb="FFE2EFD9"/>
      </patternFill>
    </fill>
    <fill>
      <patternFill patternType="solid">
        <fgColor rgb="FFFFFFFF"/>
        <bgColor rgb="FFFFFFFF"/>
      </patternFill>
    </fill>
    <fill>
      <patternFill patternType="solid">
        <fgColor rgb="FFD9E1F2"/>
        <bgColor rgb="FFD9E1F2"/>
      </patternFill>
    </fill>
    <fill>
      <patternFill patternType="solid">
        <fgColor rgb="FFFFFF00"/>
        <bgColor rgb="FFFFFF00"/>
      </patternFill>
    </fill>
    <fill>
      <patternFill patternType="solid">
        <fgColor rgb="FF38761D"/>
        <bgColor rgb="FF38761D"/>
      </patternFill>
    </fill>
    <fill>
      <patternFill patternType="solid">
        <fgColor rgb="FFD9D9D9"/>
        <bgColor rgb="FFD9D9D9"/>
      </patternFill>
    </fill>
    <fill>
      <patternFill patternType="solid">
        <fgColor theme="0"/>
        <bgColor theme="0"/>
      </patternFill>
    </fill>
    <fill>
      <patternFill patternType="solid">
        <fgColor rgb="FF548135"/>
        <bgColor rgb="FF548135"/>
      </patternFill>
    </fill>
    <fill>
      <patternFill patternType="solid">
        <fgColor rgb="FFFFC000"/>
        <bgColor rgb="FFFFC000"/>
      </patternFill>
    </fill>
    <fill>
      <patternFill patternType="solid">
        <fgColor rgb="FFA8D08D"/>
        <bgColor rgb="FFA8D08D"/>
      </patternFill>
    </fill>
  </fills>
  <borders count="44">
    <border>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ck">
        <color rgb="FFFFFFFF"/>
      </bottom>
      <diagonal/>
    </border>
    <border>
      <left/>
      <right style="thin">
        <color rgb="FF000000"/>
      </right>
      <top/>
      <bottom style="thick">
        <color rgb="FFFFFFFF"/>
      </bottom>
      <diagonal/>
    </border>
    <border>
      <left style="thin">
        <color rgb="FF000000"/>
      </left>
      <right/>
      <top/>
      <bottom style="thick">
        <color theme="0"/>
      </bottom>
      <diagonal/>
    </border>
    <border>
      <left/>
      <right/>
      <top/>
      <bottom style="thick">
        <color theme="0"/>
      </bottom>
      <diagonal/>
    </border>
    <border>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ck">
        <color theme="0"/>
      </left>
      <right style="thick">
        <color theme="0"/>
      </right>
      <top style="thick">
        <color theme="0"/>
      </top>
      <bottom style="thick">
        <color theme="0"/>
      </bottom>
      <diagonal/>
    </border>
    <border>
      <left style="thick">
        <color rgb="FFFFFFFF"/>
      </left>
      <right style="thick">
        <color rgb="FFFFFFFF"/>
      </right>
      <top style="thick">
        <color rgb="FFFFFFFF"/>
      </top>
      <bottom style="thick">
        <color rgb="FFFFFFFF"/>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theme="9"/>
      </left>
      <right style="thin">
        <color theme="9"/>
      </right>
      <top style="thin">
        <color theme="9"/>
      </top>
      <bottom style="medium">
        <color theme="9"/>
      </bottom>
      <diagonal/>
    </border>
    <border>
      <left style="thin">
        <color theme="9"/>
      </left>
      <right/>
      <top style="thin">
        <color theme="9"/>
      </top>
      <bottom style="medium">
        <color theme="9"/>
      </bottom>
      <diagonal/>
    </border>
    <border>
      <left/>
      <right/>
      <top/>
      <bottom style="medium">
        <color theme="9"/>
      </bottom>
      <diagonal/>
    </border>
    <border>
      <left style="thin">
        <color theme="9"/>
      </left>
      <right/>
      <top/>
      <bottom style="medium">
        <color theme="9"/>
      </bottom>
      <diagonal/>
    </border>
    <border>
      <left style="thin">
        <color theme="9"/>
      </left>
      <right/>
      <top style="thin">
        <color rgb="FF000000"/>
      </top>
      <bottom style="medium">
        <color theme="9"/>
      </bottom>
      <diagonal/>
    </border>
    <border>
      <left/>
      <right/>
      <top style="thin">
        <color rgb="FF000000"/>
      </top>
      <bottom style="medium">
        <color theme="9"/>
      </bottom>
      <diagonal/>
    </border>
    <border>
      <left/>
      <right style="thin">
        <color rgb="FF000000"/>
      </right>
      <top style="thin">
        <color rgb="FF000000"/>
      </top>
      <bottom style="medium">
        <color theme="9"/>
      </bottom>
      <diagonal/>
    </border>
    <border>
      <left/>
      <right/>
      <top/>
      <bottom style="thin">
        <color rgb="FF000000"/>
      </bottom>
      <diagonal/>
    </border>
    <border>
      <left style="thin">
        <color theme="9"/>
      </left>
      <right/>
      <top style="medium">
        <color theme="9"/>
      </top>
      <bottom style="medium">
        <color theme="9"/>
      </bottom>
      <diagonal/>
    </border>
    <border>
      <left/>
      <right/>
      <top style="medium">
        <color theme="9"/>
      </top>
      <bottom style="medium">
        <color theme="9"/>
      </bottom>
      <diagonal/>
    </border>
    <border>
      <left/>
      <right style="thin">
        <color theme="9"/>
      </right>
      <top style="medium">
        <color theme="9"/>
      </top>
      <bottom style="medium">
        <color theme="9"/>
      </bottom>
      <diagonal/>
    </border>
    <border>
      <left style="thin">
        <color rgb="FF000000"/>
      </left>
      <right/>
      <top/>
      <bottom/>
      <diagonal/>
    </border>
    <border>
      <left style="thin">
        <color theme="9"/>
      </left>
      <right style="thin">
        <color theme="9"/>
      </right>
      <top/>
      <bottom style="medium">
        <color theme="9"/>
      </bottom>
      <diagonal/>
    </border>
    <border>
      <left style="thin">
        <color rgb="FF000000"/>
      </left>
      <right/>
      <top/>
      <bottom style="thin">
        <color theme="9"/>
      </bottom>
      <diagonal/>
    </border>
    <border>
      <left/>
      <right/>
      <top/>
      <bottom style="thin">
        <color theme="9"/>
      </bottom>
      <diagonal/>
    </border>
    <border>
      <left/>
      <right/>
      <top/>
      <bottom style="thin">
        <color theme="9"/>
      </bottom>
      <diagonal/>
    </border>
    <border>
      <left/>
      <right style="thin">
        <color theme="9"/>
      </right>
      <top/>
      <bottom style="medium">
        <color theme="9"/>
      </bottom>
      <diagonal/>
    </border>
  </borders>
  <cellStyleXfs count="1">
    <xf numFmtId="0" fontId="0" fillId="0" borderId="0"/>
  </cellStyleXfs>
  <cellXfs count="223">
    <xf numFmtId="0" fontId="0" fillId="0" borderId="0" xfId="0" applyFont="1" applyAlignment="1"/>
    <xf numFmtId="0" fontId="1" fillId="0" borderId="0" xfId="0" applyFont="1"/>
    <xf numFmtId="0" fontId="2" fillId="0" borderId="0" xfId="0" applyFont="1"/>
    <xf numFmtId="0" fontId="3" fillId="0" borderId="0" xfId="0" applyFont="1"/>
    <xf numFmtId="0" fontId="4" fillId="0" borderId="1" xfId="0" applyFont="1" applyBorder="1" applyAlignment="1">
      <alignment vertical="center"/>
    </xf>
    <xf numFmtId="0" fontId="5" fillId="2" borderId="2"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4" fillId="0" borderId="0" xfId="0" applyFont="1" applyAlignment="1">
      <alignment vertical="center" wrapText="1"/>
    </xf>
    <xf numFmtId="0" fontId="7" fillId="0" borderId="0" xfId="0" applyFont="1" applyAlignment="1">
      <alignment horizontal="left" vertical="center" wrapText="1"/>
    </xf>
    <xf numFmtId="3" fontId="4" fillId="0" borderId="0" xfId="0" applyNumberFormat="1" applyFont="1" applyAlignment="1">
      <alignment horizontal="right" vertical="center" wrapText="1"/>
    </xf>
    <xf numFmtId="4" fontId="4" fillId="0" borderId="0" xfId="0" applyNumberFormat="1" applyFont="1" applyAlignment="1">
      <alignment horizontal="right" vertical="center" wrapText="1"/>
    </xf>
    <xf numFmtId="0" fontId="4" fillId="0" borderId="0" xfId="0" applyFont="1"/>
    <xf numFmtId="0" fontId="7" fillId="0" borderId="0" xfId="0" applyFont="1"/>
    <xf numFmtId="0" fontId="8" fillId="0" borderId="0" xfId="0" applyFont="1"/>
    <xf numFmtId="0" fontId="9" fillId="0" borderId="0" xfId="0" applyFont="1" applyAlignment="1">
      <alignment horizontal="left"/>
    </xf>
    <xf numFmtId="0" fontId="9" fillId="0" borderId="0" xfId="0" applyFont="1" applyAlignment="1">
      <alignment horizontal="left" wrapText="1"/>
    </xf>
    <xf numFmtId="0" fontId="10" fillId="0" borderId="0" xfId="0" applyFont="1" applyAlignment="1">
      <alignment horizontal="left" wrapText="1"/>
    </xf>
    <xf numFmtId="0" fontId="11" fillId="0" borderId="0" xfId="0" applyFont="1" applyAlignment="1">
      <alignment horizontal="right"/>
    </xf>
    <xf numFmtId="0" fontId="4"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wrapText="1"/>
    </xf>
    <xf numFmtId="0" fontId="9" fillId="0" borderId="0" xfId="0" applyFont="1" applyAlignment="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horizontal="center" vertical="center" wrapText="1"/>
    </xf>
    <xf numFmtId="0" fontId="13" fillId="3" borderId="11" xfId="0" applyFont="1" applyFill="1" applyBorder="1" applyAlignment="1">
      <alignment horizontal="center" vertical="center"/>
    </xf>
    <xf numFmtId="0" fontId="14" fillId="0" borderId="0" xfId="0" applyFont="1"/>
    <xf numFmtId="0" fontId="13" fillId="3"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4" borderId="12" xfId="0" applyFont="1" applyFill="1" applyBorder="1" applyAlignment="1">
      <alignment horizontal="center" vertical="center"/>
    </xf>
    <xf numFmtId="0" fontId="8" fillId="5" borderId="11" xfId="0" applyFont="1" applyFill="1" applyBorder="1" applyAlignment="1">
      <alignment horizontal="center" vertical="center"/>
    </xf>
    <xf numFmtId="10" fontId="8" fillId="5" borderId="11" xfId="0" applyNumberFormat="1" applyFont="1" applyFill="1" applyBorder="1" applyAlignment="1">
      <alignment horizontal="center" vertical="center"/>
    </xf>
    <xf numFmtId="0" fontId="16" fillId="6" borderId="8" xfId="0" applyFont="1" applyFill="1" applyBorder="1" applyAlignment="1">
      <alignment horizontal="center" vertical="center"/>
    </xf>
    <xf numFmtId="0" fontId="8" fillId="6" borderId="8" xfId="0" applyFont="1" applyFill="1" applyBorder="1" applyAlignment="1">
      <alignment horizontal="center" vertical="center"/>
    </xf>
    <xf numFmtId="0" fontId="15" fillId="4" borderId="8" xfId="0" applyFont="1" applyFill="1" applyBorder="1" applyAlignment="1">
      <alignment horizontal="center" vertical="center"/>
    </xf>
    <xf numFmtId="14" fontId="15" fillId="4" borderId="12" xfId="0" applyNumberFormat="1" applyFont="1" applyFill="1" applyBorder="1" applyAlignment="1">
      <alignment horizontal="center" vertical="center"/>
    </xf>
    <xf numFmtId="164" fontId="15" fillId="4" borderId="12" xfId="0" applyNumberFormat="1" applyFont="1" applyFill="1" applyBorder="1" applyAlignment="1">
      <alignment horizontal="center" vertical="center"/>
    </xf>
    <xf numFmtId="164" fontId="15" fillId="4" borderId="12" xfId="0" applyNumberFormat="1" applyFont="1" applyFill="1" applyBorder="1" applyAlignment="1">
      <alignment horizontal="center" vertical="center"/>
    </xf>
    <xf numFmtId="9" fontId="8" fillId="4" borderId="12" xfId="0" applyNumberFormat="1" applyFont="1" applyFill="1" applyBorder="1" applyAlignment="1">
      <alignment horizontal="center" vertical="center"/>
    </xf>
    <xf numFmtId="9" fontId="15" fillId="4" borderId="12" xfId="0" applyNumberFormat="1" applyFont="1" applyFill="1" applyBorder="1" applyAlignment="1">
      <alignment horizontal="center" vertical="center"/>
    </xf>
    <xf numFmtId="165" fontId="15" fillId="4" borderId="12" xfId="0" applyNumberFormat="1" applyFont="1" applyFill="1" applyBorder="1" applyAlignment="1">
      <alignment horizontal="center" vertical="center"/>
    </xf>
    <xf numFmtId="165" fontId="15" fillId="4" borderId="12" xfId="0" applyNumberFormat="1" applyFont="1" applyFill="1" applyBorder="1" applyAlignment="1">
      <alignment horizontal="center" vertical="center"/>
    </xf>
    <xf numFmtId="0" fontId="16" fillId="7" borderId="12" xfId="0" applyFont="1" applyFill="1" applyBorder="1" applyAlignment="1">
      <alignment horizontal="center" vertical="center"/>
    </xf>
    <xf numFmtId="10" fontId="16" fillId="7" borderId="12" xfId="0" applyNumberFormat="1" applyFont="1" applyFill="1" applyBorder="1" applyAlignment="1">
      <alignment horizontal="center" vertical="center"/>
    </xf>
    <xf numFmtId="10" fontId="15" fillId="4" borderId="12" xfId="0" applyNumberFormat="1" applyFont="1" applyFill="1" applyBorder="1" applyAlignment="1">
      <alignment horizontal="center" vertical="center"/>
    </xf>
    <xf numFmtId="10" fontId="15" fillId="4" borderId="12" xfId="0" applyNumberFormat="1" applyFont="1" applyFill="1" applyBorder="1" applyAlignment="1">
      <alignment horizontal="center" vertical="center"/>
    </xf>
    <xf numFmtId="0" fontId="8" fillId="4" borderId="12" xfId="0" applyFont="1" applyFill="1" applyBorder="1" applyAlignment="1">
      <alignment horizontal="center" vertical="center" wrapText="1"/>
    </xf>
    <xf numFmtId="0" fontId="15" fillId="0" borderId="0" xfId="0" applyFont="1" applyAlignment="1">
      <alignment vertical="center"/>
    </xf>
    <xf numFmtId="0" fontId="15" fillId="0" borderId="3" xfId="0" applyFont="1" applyBorder="1" applyAlignment="1">
      <alignment horizontal="center" vertical="center"/>
    </xf>
    <xf numFmtId="0" fontId="15" fillId="0" borderId="3" xfId="0" applyFont="1" applyBorder="1" applyAlignment="1">
      <alignment vertical="center"/>
    </xf>
    <xf numFmtId="0" fontId="5" fillId="2" borderId="3" xfId="0" applyFont="1" applyFill="1" applyBorder="1" applyAlignment="1">
      <alignment horizontal="center" vertical="center" wrapText="1"/>
    </xf>
    <xf numFmtId="0" fontId="15" fillId="0" borderId="3" xfId="0" applyFont="1" applyBorder="1" applyAlignment="1">
      <alignment horizontal="center" vertical="center" wrapText="1"/>
    </xf>
    <xf numFmtId="164" fontId="23" fillId="0" borderId="3" xfId="0" applyNumberFormat="1" applyFont="1" applyBorder="1" applyAlignment="1">
      <alignment horizontal="right" vertical="center"/>
    </xf>
    <xf numFmtId="9" fontId="19" fillId="0" borderId="3" xfId="0" applyNumberFormat="1" applyFont="1" applyBorder="1" applyAlignment="1">
      <alignment horizontal="right" vertical="center"/>
    </xf>
    <xf numFmtId="164" fontId="15" fillId="0" borderId="3" xfId="0" applyNumberFormat="1" applyFont="1" applyBorder="1" applyAlignment="1">
      <alignment horizontal="right" vertical="center"/>
    </xf>
    <xf numFmtId="164" fontId="16" fillId="10" borderId="3" xfId="0" applyNumberFormat="1" applyFont="1" applyFill="1" applyBorder="1" applyAlignment="1">
      <alignment horizontal="right" vertical="center"/>
    </xf>
    <xf numFmtId="10" fontId="19" fillId="0" borderId="3" xfId="0" applyNumberFormat="1" applyFont="1" applyBorder="1" applyAlignment="1">
      <alignment horizontal="right" vertical="center"/>
    </xf>
    <xf numFmtId="10" fontId="15" fillId="0" borderId="0" xfId="0" applyNumberFormat="1" applyFont="1" applyAlignment="1">
      <alignment horizontal="right" vertical="center"/>
    </xf>
    <xf numFmtId="164" fontId="25" fillId="9" borderId="3" xfId="0" applyNumberFormat="1" applyFont="1" applyFill="1" applyBorder="1" applyAlignment="1">
      <alignment horizontal="center" vertical="center"/>
    </xf>
    <xf numFmtId="10" fontId="23" fillId="0" borderId="3" xfId="0" applyNumberFormat="1" applyFont="1" applyBorder="1" applyAlignment="1">
      <alignment horizontal="right" vertical="center"/>
    </xf>
    <xf numFmtId="10" fontId="16" fillId="10" borderId="3" xfId="0" applyNumberFormat="1" applyFont="1" applyFill="1" applyBorder="1" applyAlignment="1">
      <alignment horizontal="right" vertical="center"/>
    </xf>
    <xf numFmtId="0" fontId="16" fillId="0" borderId="3" xfId="0" applyFont="1" applyBorder="1" applyAlignment="1">
      <alignment vertical="center"/>
    </xf>
    <xf numFmtId="167" fontId="19" fillId="0" borderId="3" xfId="0" applyNumberFormat="1" applyFont="1" applyBorder="1" applyAlignment="1">
      <alignment horizontal="right" vertical="center"/>
    </xf>
    <xf numFmtId="164" fontId="16" fillId="0" borderId="3" xfId="0" applyNumberFormat="1" applyFont="1" applyBorder="1" applyAlignment="1">
      <alignment horizontal="right" vertical="center"/>
    </xf>
    <xf numFmtId="0" fontId="17" fillId="0" borderId="3" xfId="0" applyFont="1" applyBorder="1" applyAlignment="1">
      <alignment horizontal="center" vertical="center"/>
    </xf>
    <xf numFmtId="10" fontId="26" fillId="0" borderId="3" xfId="0" applyNumberFormat="1" applyFont="1" applyBorder="1" applyAlignment="1">
      <alignment horizontal="right" vertical="center"/>
    </xf>
    <xf numFmtId="164" fontId="17" fillId="0" borderId="3" xfId="0" applyNumberFormat="1" applyFont="1" applyBorder="1" applyAlignment="1">
      <alignment horizontal="right" vertical="center"/>
    </xf>
    <xf numFmtId="164" fontId="19" fillId="0" borderId="3" xfId="0" applyNumberFormat="1" applyFont="1" applyBorder="1" applyAlignment="1">
      <alignment horizontal="right" vertical="center"/>
    </xf>
    <xf numFmtId="0" fontId="17" fillId="10" borderId="3" xfId="0" applyFont="1" applyFill="1" applyBorder="1" applyAlignment="1">
      <alignment horizontal="center" vertical="center"/>
    </xf>
    <xf numFmtId="164" fontId="20" fillId="10" borderId="3" xfId="0" applyNumberFormat="1" applyFont="1" applyFill="1" applyBorder="1" applyAlignment="1">
      <alignment horizontal="right" vertical="center"/>
    </xf>
    <xf numFmtId="10" fontId="19" fillId="0" borderId="20" xfId="0" applyNumberFormat="1" applyFont="1" applyBorder="1" applyAlignment="1">
      <alignment horizontal="right" vertical="center"/>
    </xf>
    <xf numFmtId="10" fontId="16" fillId="0" borderId="16" xfId="0" applyNumberFormat="1" applyFont="1" applyBorder="1" applyAlignment="1">
      <alignment horizontal="right" vertical="center"/>
    </xf>
    <xf numFmtId="10" fontId="8" fillId="0" borderId="3" xfId="0" applyNumberFormat="1" applyFont="1" applyBorder="1"/>
    <xf numFmtId="164" fontId="15" fillId="0" borderId="18" xfId="0" applyNumberFormat="1" applyFont="1" applyBorder="1" applyAlignment="1">
      <alignment horizontal="right" vertical="center"/>
    </xf>
    <xf numFmtId="10" fontId="8" fillId="0" borderId="0" xfId="0" applyNumberFormat="1" applyFont="1"/>
    <xf numFmtId="10" fontId="19" fillId="0" borderId="21" xfId="0" applyNumberFormat="1" applyFont="1" applyBorder="1" applyAlignment="1">
      <alignment horizontal="right" vertical="center"/>
    </xf>
    <xf numFmtId="164" fontId="8" fillId="0" borderId="0" xfId="0" applyNumberFormat="1" applyFont="1"/>
    <xf numFmtId="10" fontId="16" fillId="0" borderId="3" xfId="0" applyNumberFormat="1" applyFont="1" applyBorder="1" applyAlignment="1">
      <alignment horizontal="right" vertical="center"/>
    </xf>
    <xf numFmtId="10" fontId="20" fillId="10" borderId="3" xfId="0" applyNumberFormat="1" applyFont="1" applyFill="1" applyBorder="1" applyAlignment="1">
      <alignment vertical="center"/>
    </xf>
    <xf numFmtId="0" fontId="20" fillId="0" borderId="3" xfId="0" applyFont="1" applyBorder="1" applyAlignment="1">
      <alignment horizontal="center" vertical="center"/>
    </xf>
    <xf numFmtId="10" fontId="28" fillId="0" borderId="3" xfId="0" applyNumberFormat="1" applyFont="1" applyBorder="1" applyAlignment="1">
      <alignment horizontal="right" vertical="center"/>
    </xf>
    <xf numFmtId="164" fontId="20" fillId="0" borderId="3" xfId="0" applyNumberFormat="1" applyFont="1" applyBorder="1" applyAlignment="1">
      <alignment horizontal="right" vertical="center"/>
    </xf>
    <xf numFmtId="10" fontId="20" fillId="0" borderId="3" xfId="0" applyNumberFormat="1" applyFont="1" applyBorder="1" applyAlignment="1">
      <alignment horizontal="right" vertical="center"/>
    </xf>
    <xf numFmtId="0" fontId="15" fillId="10" borderId="3" xfId="0" applyFont="1" applyFill="1" applyBorder="1" applyAlignment="1">
      <alignment horizontal="center" vertical="center"/>
    </xf>
    <xf numFmtId="164" fontId="15" fillId="10" borderId="3" xfId="0" applyNumberFormat="1" applyFont="1" applyFill="1" applyBorder="1" applyAlignment="1">
      <alignment horizontal="right" vertical="center"/>
    </xf>
    <xf numFmtId="4" fontId="8" fillId="0" borderId="0" xfId="0" applyNumberFormat="1" applyFont="1"/>
    <xf numFmtId="3" fontId="20" fillId="10" borderId="3" xfId="0" applyNumberFormat="1" applyFont="1" applyFill="1" applyBorder="1" applyAlignment="1">
      <alignment horizontal="center" vertical="center"/>
    </xf>
    <xf numFmtId="0" fontId="15" fillId="10" borderId="3" xfId="0" applyFont="1" applyFill="1" applyBorder="1" applyAlignment="1">
      <alignment vertical="center"/>
    </xf>
    <xf numFmtId="166" fontId="23" fillId="0" borderId="3" xfId="0" applyNumberFormat="1" applyFont="1" applyBorder="1" applyAlignment="1">
      <alignment horizontal="right" vertical="center"/>
    </xf>
    <xf numFmtId="10" fontId="8" fillId="0" borderId="20" xfId="0" applyNumberFormat="1" applyFont="1" applyBorder="1" applyAlignment="1">
      <alignment horizontal="right" vertical="center"/>
    </xf>
    <xf numFmtId="10" fontId="16" fillId="0" borderId="23" xfId="0" applyNumberFormat="1" applyFont="1" applyBorder="1" applyAlignment="1">
      <alignment horizontal="right" vertical="center"/>
    </xf>
    <xf numFmtId="0" fontId="13" fillId="0" borderId="0" xfId="0" applyFont="1"/>
    <xf numFmtId="0" fontId="32" fillId="0" borderId="27" xfId="0" applyFont="1" applyBorder="1" applyAlignment="1">
      <alignment horizontal="center" vertical="center"/>
    </xf>
    <xf numFmtId="0" fontId="32" fillId="0" borderId="27" xfId="0" applyFont="1" applyBorder="1" applyAlignment="1">
      <alignment horizontal="center" vertical="center" wrapText="1"/>
    </xf>
    <xf numFmtId="0" fontId="32" fillId="0" borderId="28" xfId="0" applyFont="1" applyBorder="1" applyAlignment="1">
      <alignment horizontal="center" vertical="center"/>
    </xf>
    <xf numFmtId="0" fontId="14" fillId="0" borderId="27" xfId="0" applyFont="1" applyBorder="1" applyAlignment="1">
      <alignment horizontal="center" vertical="center"/>
    </xf>
    <xf numFmtId="0" fontId="14" fillId="0" borderId="27" xfId="0" applyFont="1" applyBorder="1" applyAlignment="1">
      <alignment horizontal="left" vertical="center" wrapText="1"/>
    </xf>
    <xf numFmtId="164" fontId="14" fillId="0" borderId="27" xfId="0" applyNumberFormat="1" applyFont="1" applyBorder="1" applyAlignment="1">
      <alignment horizontal="center" vertical="center" wrapText="1"/>
    </xf>
    <xf numFmtId="164" fontId="14" fillId="0" borderId="28" xfId="0" applyNumberFormat="1" applyFont="1" applyBorder="1" applyAlignment="1">
      <alignment horizontal="center" vertical="center" wrapText="1"/>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29" xfId="0" applyFont="1" applyBorder="1" applyAlignment="1">
      <alignment horizontal="left" vertical="center" wrapText="1"/>
    </xf>
    <xf numFmtId="164" fontId="32" fillId="0" borderId="27" xfId="0" applyNumberFormat="1" applyFont="1" applyBorder="1" applyAlignment="1">
      <alignment horizontal="center" vertical="center" wrapText="1"/>
    </xf>
    <xf numFmtId="164" fontId="32" fillId="0" borderId="28" xfId="0" applyNumberFormat="1" applyFont="1" applyBorder="1" applyAlignment="1">
      <alignment horizontal="center" vertical="center" wrapText="1"/>
    </xf>
    <xf numFmtId="0" fontId="33" fillId="0" borderId="0" xfId="0" applyFont="1" applyAlignment="1">
      <alignment vertical="center"/>
    </xf>
    <xf numFmtId="164" fontId="14" fillId="0" borderId="29" xfId="0" applyNumberFormat="1" applyFont="1" applyBorder="1" applyAlignment="1">
      <alignment horizontal="center" vertical="center" wrapText="1"/>
    </xf>
    <xf numFmtId="164" fontId="32" fillId="13" borderId="27" xfId="0" applyNumberFormat="1" applyFont="1" applyFill="1" applyBorder="1" applyAlignment="1">
      <alignment horizontal="center" vertical="center" wrapText="1"/>
    </xf>
    <xf numFmtId="0" fontId="33" fillId="0" borderId="0" xfId="0" applyFont="1"/>
    <xf numFmtId="0" fontId="34" fillId="0" borderId="27" xfId="0" applyFont="1" applyBorder="1" applyAlignment="1">
      <alignment horizontal="center" vertical="center"/>
    </xf>
    <xf numFmtId="0" fontId="34" fillId="0" borderId="27" xfId="0" applyFont="1" applyBorder="1" applyAlignment="1">
      <alignment horizontal="center" vertical="center" wrapText="1"/>
    </xf>
    <xf numFmtId="0" fontId="35" fillId="0" borderId="27" xfId="0" applyFont="1" applyBorder="1" applyAlignment="1">
      <alignment horizontal="center" vertical="center"/>
    </xf>
    <xf numFmtId="0" fontId="35" fillId="0" borderId="27" xfId="0" applyFont="1" applyBorder="1" applyAlignment="1">
      <alignment horizontal="left" vertical="center" wrapText="1"/>
    </xf>
    <xf numFmtId="0" fontId="14" fillId="11" borderId="27" xfId="0" applyFont="1" applyFill="1" applyBorder="1" applyAlignment="1">
      <alignment horizontal="center" vertical="center"/>
    </xf>
    <xf numFmtId="164" fontId="35" fillId="0" borderId="27" xfId="0" applyNumberFormat="1" applyFont="1" applyBorder="1" applyAlignment="1">
      <alignment horizontal="center" vertical="center" wrapText="1"/>
    </xf>
    <xf numFmtId="0" fontId="24" fillId="0" borderId="27" xfId="0" applyFont="1" applyBorder="1" applyAlignment="1">
      <alignment horizontal="center" vertical="center"/>
    </xf>
    <xf numFmtId="0" fontId="7" fillId="11" borderId="27" xfId="0" applyFont="1" applyFill="1" applyBorder="1" applyAlignment="1">
      <alignment horizontal="center" vertical="center"/>
    </xf>
    <xf numFmtId="164" fontId="24" fillId="0" borderId="27" xfId="0" applyNumberFormat="1" applyFont="1" applyBorder="1" applyAlignment="1">
      <alignment horizontal="center" vertical="center" wrapText="1"/>
    </xf>
    <xf numFmtId="0" fontId="35" fillId="0" borderId="27" xfId="0" applyFont="1" applyBorder="1" applyAlignment="1">
      <alignment horizontal="center" vertical="center" wrapText="1"/>
    </xf>
    <xf numFmtId="164" fontId="34" fillId="0" borderId="27" xfId="0" applyNumberFormat="1" applyFont="1" applyBorder="1" applyAlignment="1">
      <alignment horizontal="center" vertical="center" wrapText="1"/>
    </xf>
    <xf numFmtId="164" fontId="35" fillId="11" borderId="27" xfId="0" applyNumberFormat="1" applyFont="1" applyFill="1" applyBorder="1" applyAlignment="1">
      <alignment horizontal="center" vertical="center" wrapText="1"/>
    </xf>
    <xf numFmtId="0" fontId="34" fillId="0" borderId="28" xfId="0" applyFont="1" applyBorder="1" applyAlignment="1">
      <alignment horizontal="center" vertical="center"/>
    </xf>
    <xf numFmtId="164" fontId="35" fillId="0" borderId="39" xfId="0" applyNumberFormat="1" applyFont="1" applyBorder="1" applyAlignment="1">
      <alignment horizontal="center" vertical="center" wrapText="1"/>
    </xf>
    <xf numFmtId="0" fontId="14" fillId="0" borderId="3" xfId="0" applyFont="1" applyBorder="1" applyAlignment="1">
      <alignment horizontal="center" vertical="center"/>
    </xf>
    <xf numFmtId="9" fontId="14" fillId="0" borderId="27" xfId="0" applyNumberFormat="1" applyFont="1" applyBorder="1" applyAlignment="1">
      <alignment horizontal="center" vertical="center"/>
    </xf>
    <xf numFmtId="2" fontId="14" fillId="0" borderId="27" xfId="0" applyNumberFormat="1" applyFont="1" applyBorder="1" applyAlignment="1">
      <alignment horizontal="center" vertical="center"/>
    </xf>
    <xf numFmtId="0" fontId="1" fillId="0" borderId="27" xfId="0" applyFont="1" applyBorder="1" applyAlignment="1">
      <alignment horizontal="center" vertical="center"/>
    </xf>
    <xf numFmtId="0" fontId="11" fillId="11" borderId="27" xfId="0" applyFont="1" applyFill="1" applyBorder="1" applyAlignment="1">
      <alignment horizontal="center" vertical="center"/>
    </xf>
    <xf numFmtId="164" fontId="6" fillId="0" borderId="3" xfId="0" applyNumberFormat="1" applyFont="1" applyBorder="1" applyAlignment="1">
      <alignment vertical="center"/>
    </xf>
    <xf numFmtId="1" fontId="6" fillId="0" borderId="3" xfId="0" applyNumberFormat="1" applyFont="1" applyBorder="1" applyAlignment="1">
      <alignment horizontal="center" vertical="center"/>
    </xf>
    <xf numFmtId="0" fontId="36" fillId="0" borderId="3" xfId="0" applyFont="1" applyBorder="1" applyAlignment="1">
      <alignment vertical="center"/>
    </xf>
    <xf numFmtId="0" fontId="6" fillId="0" borderId="3" xfId="0" applyFont="1" applyBorder="1" applyAlignment="1">
      <alignment vertical="center"/>
    </xf>
    <xf numFmtId="164" fontId="36" fillId="0" borderId="3" xfId="0" applyNumberFormat="1" applyFont="1" applyBorder="1" applyAlignment="1">
      <alignment vertical="center"/>
    </xf>
    <xf numFmtId="0" fontId="13" fillId="0" borderId="0" xfId="0" applyFont="1" applyAlignment="1">
      <alignment horizontal="center" vertical="center"/>
    </xf>
    <xf numFmtId="0" fontId="8" fillId="0" borderId="0" xfId="0" applyFont="1" applyAlignment="1">
      <alignment horizontal="center" vertical="center"/>
    </xf>
    <xf numFmtId="164" fontId="13" fillId="0" borderId="0" xfId="0" applyNumberFormat="1" applyFont="1"/>
    <xf numFmtId="0" fontId="6" fillId="14" borderId="3" xfId="0" applyFont="1" applyFill="1" applyBorder="1"/>
    <xf numFmtId="0" fontId="36" fillId="14" borderId="3" xfId="0" applyFont="1" applyFill="1" applyBorder="1" applyAlignment="1">
      <alignment horizontal="center" vertical="center"/>
    </xf>
    <xf numFmtId="164" fontId="6" fillId="0" borderId="23" xfId="0" applyNumberFormat="1" applyFont="1" applyBorder="1" applyAlignment="1">
      <alignment vertical="center"/>
    </xf>
    <xf numFmtId="0" fontId="6" fillId="14" borderId="3" xfId="0" applyFont="1" applyFill="1" applyBorder="1" applyAlignment="1">
      <alignment horizontal="center" vertical="center"/>
    </xf>
    <xf numFmtId="0" fontId="6" fillId="14" borderId="3" xfId="0" applyFont="1" applyFill="1" applyBorder="1" applyAlignment="1">
      <alignment vertical="center"/>
    </xf>
    <xf numFmtId="164" fontId="36" fillId="14" borderId="3" xfId="0" applyNumberFormat="1" applyFont="1" applyFill="1" applyBorder="1" applyAlignment="1">
      <alignment vertical="center"/>
    </xf>
    <xf numFmtId="1" fontId="36" fillId="14" borderId="3" xfId="0" applyNumberFormat="1" applyFont="1" applyFill="1" applyBorder="1" applyAlignment="1">
      <alignment horizontal="center" vertical="center"/>
    </xf>
    <xf numFmtId="0" fontId="5" fillId="2" borderId="6" xfId="0" applyFont="1" applyFill="1" applyBorder="1" applyAlignment="1">
      <alignment horizontal="center" vertical="center" wrapText="1"/>
    </xf>
    <xf numFmtId="0" fontId="12" fillId="0" borderId="7" xfId="0" applyFont="1" applyBorder="1"/>
    <xf numFmtId="0" fontId="5" fillId="2" borderId="4" xfId="0" applyFont="1" applyFill="1" applyBorder="1" applyAlignment="1">
      <alignment horizontal="center" vertical="center" wrapText="1"/>
    </xf>
    <xf numFmtId="0" fontId="12" fillId="0" borderId="5" xfId="0" applyFont="1" applyBorder="1"/>
    <xf numFmtId="0" fontId="15" fillId="0" borderId="16" xfId="0" applyFont="1" applyBorder="1" applyAlignment="1">
      <alignment vertical="center" wrapText="1"/>
    </xf>
    <xf numFmtId="0" fontId="12" fillId="0" borderId="17" xfId="0" applyFont="1" applyBorder="1"/>
    <xf numFmtId="0" fontId="12" fillId="0" borderId="18" xfId="0" applyFont="1" applyBorder="1"/>
    <xf numFmtId="0" fontId="15" fillId="0" borderId="16" xfId="0" applyFont="1" applyBorder="1" applyAlignment="1">
      <alignment vertical="center"/>
    </xf>
    <xf numFmtId="0" fontId="16" fillId="10" borderId="16" xfId="0" applyFont="1" applyFill="1" applyBorder="1" applyAlignment="1">
      <alignment horizontal="right" vertical="center"/>
    </xf>
    <xf numFmtId="0" fontId="17" fillId="0" borderId="19" xfId="0" applyFont="1" applyBorder="1" applyAlignment="1">
      <alignment vertical="center" wrapText="1"/>
    </xf>
    <xf numFmtId="0" fontId="12" fillId="0" borderId="19" xfId="0" applyFont="1" applyBorder="1"/>
    <xf numFmtId="0" fontId="5" fillId="2" borderId="16" xfId="0" applyFont="1" applyFill="1" applyBorder="1" applyAlignment="1">
      <alignment horizontal="center" vertical="center" wrapText="1"/>
    </xf>
    <xf numFmtId="0" fontId="24" fillId="0" borderId="16" xfId="0" applyFont="1" applyBorder="1" applyAlignment="1">
      <alignment vertical="center"/>
    </xf>
    <xf numFmtId="0" fontId="22" fillId="9" borderId="16" xfId="0" applyFont="1" applyFill="1" applyBorder="1" applyAlignment="1">
      <alignment horizontal="center" vertical="center"/>
    </xf>
    <xf numFmtId="0" fontId="22" fillId="9" borderId="16" xfId="0" applyFont="1" applyFill="1" applyBorder="1" applyAlignment="1">
      <alignment horizontal="right" vertical="center"/>
    </xf>
    <xf numFmtId="0" fontId="17" fillId="0" borderId="19" xfId="0" applyFont="1" applyBorder="1" applyAlignment="1">
      <alignment vertical="center"/>
    </xf>
    <xf numFmtId="0" fontId="17" fillId="0" borderId="0" xfId="0" applyFont="1" applyAlignment="1">
      <alignment vertical="center" wrapText="1"/>
    </xf>
    <xf numFmtId="0" fontId="0" fillId="0" borderId="0" xfId="0" applyFont="1" applyAlignment="1"/>
    <xf numFmtId="0" fontId="17" fillId="10" borderId="16" xfId="0" applyFont="1" applyFill="1" applyBorder="1" applyAlignment="1">
      <alignment vertical="center"/>
    </xf>
    <xf numFmtId="0" fontId="19" fillId="0" borderId="0" xfId="0" applyFont="1" applyAlignment="1">
      <alignment horizontal="center" vertical="center"/>
    </xf>
    <xf numFmtId="0" fontId="15" fillId="10" borderId="16" xfId="0" applyFont="1" applyFill="1" applyBorder="1" applyAlignment="1">
      <alignment vertical="center"/>
    </xf>
    <xf numFmtId="0" fontId="20" fillId="10" borderId="16" xfId="0" applyFont="1" applyFill="1" applyBorder="1" applyAlignment="1">
      <alignment horizontal="right" vertical="center"/>
    </xf>
    <xf numFmtId="0" fontId="27" fillId="0" borderId="16" xfId="0" applyFont="1" applyBorder="1" applyAlignment="1">
      <alignment vertical="center"/>
    </xf>
    <xf numFmtId="0" fontId="29" fillId="0" borderId="16" xfId="0" applyFont="1" applyBorder="1" applyAlignment="1">
      <alignment vertical="center"/>
    </xf>
    <xf numFmtId="0" fontId="17" fillId="0" borderId="16" xfId="0" applyFont="1" applyBorder="1" applyAlignment="1">
      <alignment vertical="center"/>
    </xf>
    <xf numFmtId="0" fontId="20" fillId="0" borderId="16" xfId="0" applyFont="1" applyBorder="1" applyAlignment="1">
      <alignment horizontal="right" vertical="center"/>
    </xf>
    <xf numFmtId="0" fontId="8" fillId="0" borderId="22" xfId="0" applyFont="1" applyBorder="1"/>
    <xf numFmtId="0" fontId="12" fillId="0" borderId="22" xfId="0" applyFont="1" applyBorder="1"/>
    <xf numFmtId="0" fontId="17" fillId="0" borderId="0" xfId="0" applyFont="1" applyAlignment="1">
      <alignment vertical="center"/>
    </xf>
    <xf numFmtId="0" fontId="5" fillId="2" borderId="16" xfId="0" applyFont="1" applyFill="1" applyBorder="1" applyAlignment="1">
      <alignment vertical="center" wrapText="1"/>
    </xf>
    <xf numFmtId="14" fontId="19" fillId="0" borderId="16" xfId="0" applyNumberFormat="1" applyFont="1" applyBorder="1" applyAlignment="1">
      <alignment horizontal="center" vertical="center"/>
    </xf>
    <xf numFmtId="0" fontId="15" fillId="0" borderId="16" xfId="0" applyFont="1" applyBorder="1" applyAlignment="1">
      <alignment horizontal="center" vertical="center"/>
    </xf>
    <xf numFmtId="3" fontId="15" fillId="0" borderId="16" xfId="0" applyNumberFormat="1" applyFont="1" applyBorder="1" applyAlignment="1">
      <alignment horizontal="center" vertical="center"/>
    </xf>
    <xf numFmtId="0" fontId="20" fillId="2" borderId="16" xfId="0" applyFont="1" applyFill="1" applyBorder="1" applyAlignment="1">
      <alignment vertical="center" wrapText="1"/>
    </xf>
    <xf numFmtId="0" fontId="15" fillId="0" borderId="16" xfId="0" applyFont="1" applyBorder="1" applyAlignment="1">
      <alignment horizontal="center" vertical="center" wrapText="1"/>
    </xf>
    <xf numFmtId="166" fontId="19" fillId="0" borderId="16" xfId="0" applyNumberFormat="1" applyFont="1" applyBorder="1" applyAlignment="1">
      <alignment horizontal="center" vertical="center"/>
    </xf>
    <xf numFmtId="4" fontId="15" fillId="0" borderId="16" xfId="0" applyNumberFormat="1" applyFont="1" applyBorder="1" applyAlignment="1">
      <alignment horizontal="center" vertical="center"/>
    </xf>
    <xf numFmtId="0" fontId="20" fillId="2" borderId="16" xfId="0" applyFont="1" applyFill="1" applyBorder="1" applyAlignment="1">
      <alignment horizontal="center" vertical="center" wrapText="1"/>
    </xf>
    <xf numFmtId="0" fontId="16" fillId="0" borderId="16" xfId="0" applyFont="1" applyBorder="1" applyAlignment="1">
      <alignment horizontal="left" vertical="center" wrapText="1"/>
    </xf>
    <xf numFmtId="0" fontId="17" fillId="8" borderId="13" xfId="0" applyFont="1" applyFill="1" applyBorder="1" applyAlignment="1">
      <alignment vertical="center" wrapText="1"/>
    </xf>
    <xf numFmtId="0" fontId="12" fillId="0" borderId="14" xfId="0" applyFont="1" applyBorder="1"/>
    <xf numFmtId="0" fontId="12" fillId="0" borderId="15" xfId="0" applyFont="1" applyBorder="1"/>
    <xf numFmtId="0" fontId="18" fillId="0" borderId="0" xfId="0" applyFont="1" applyAlignment="1">
      <alignment horizontal="center" vertical="center"/>
    </xf>
    <xf numFmtId="0" fontId="16" fillId="0" borderId="0" xfId="0" applyFont="1" applyAlignment="1">
      <alignment vertical="center"/>
    </xf>
    <xf numFmtId="0" fontId="19" fillId="0" borderId="0" xfId="0" applyFont="1" applyAlignment="1">
      <alignment horizontal="right" vertical="center"/>
    </xf>
    <xf numFmtId="0" fontId="16" fillId="2" borderId="16" xfId="0" applyFont="1" applyFill="1" applyBorder="1" applyAlignment="1">
      <alignment horizontal="center" vertical="center" wrapText="1"/>
    </xf>
    <xf numFmtId="0" fontId="19" fillId="0" borderId="16" xfId="0" applyFont="1" applyBorder="1" applyAlignment="1">
      <alignment horizontal="center" vertical="center"/>
    </xf>
    <xf numFmtId="0" fontId="21" fillId="0" borderId="16" xfId="0" applyFont="1" applyBorder="1" applyAlignment="1">
      <alignment horizontal="center" vertical="center" wrapText="1"/>
    </xf>
    <xf numFmtId="0" fontId="15" fillId="10" borderId="16" xfId="0" applyFont="1" applyFill="1" applyBorder="1" applyAlignment="1">
      <alignment vertical="center" wrapText="1"/>
    </xf>
    <xf numFmtId="0" fontId="20" fillId="0" borderId="16" xfId="0" applyFont="1" applyBorder="1" applyAlignment="1">
      <alignment vertical="center"/>
    </xf>
    <xf numFmtId="0" fontId="17" fillId="0" borderId="16" xfId="0" applyFont="1" applyBorder="1" applyAlignment="1">
      <alignment vertical="center" wrapText="1"/>
    </xf>
    <xf numFmtId="0" fontId="15" fillId="0" borderId="16" xfId="0" applyFont="1" applyBorder="1" applyAlignment="1">
      <alignment horizontal="left" vertical="center" wrapText="1"/>
    </xf>
    <xf numFmtId="0" fontId="16" fillId="0" borderId="16" xfId="0" applyFont="1" applyBorder="1" applyAlignment="1">
      <alignment horizontal="center" vertical="center" wrapText="1"/>
    </xf>
    <xf numFmtId="0" fontId="30" fillId="11" borderId="13" xfId="0" applyFont="1" applyFill="1" applyBorder="1" applyAlignment="1">
      <alignment horizontal="center" vertical="center"/>
    </xf>
    <xf numFmtId="0" fontId="8" fillId="0" borderId="0" xfId="0" applyFont="1" applyAlignment="1">
      <alignment horizontal="left" vertical="top" wrapText="1"/>
    </xf>
    <xf numFmtId="0" fontId="32" fillId="0" borderId="31" xfId="0" applyFont="1" applyBorder="1" applyAlignment="1">
      <alignment horizontal="center" vertical="center"/>
    </xf>
    <xf numFmtId="0" fontId="12" fillId="0" borderId="32" xfId="0" applyFont="1" applyBorder="1"/>
    <xf numFmtId="0" fontId="12" fillId="0" borderId="33" xfId="0" applyFont="1" applyBorder="1"/>
    <xf numFmtId="0" fontId="31" fillId="12" borderId="24" xfId="0" applyFont="1" applyFill="1" applyBorder="1" applyAlignment="1">
      <alignment horizontal="center" vertical="center"/>
    </xf>
    <xf numFmtId="0" fontId="12" fillId="0" borderId="25" xfId="0" applyFont="1" applyBorder="1"/>
    <xf numFmtId="0" fontId="12" fillId="0" borderId="26" xfId="0" applyFont="1" applyBorder="1"/>
    <xf numFmtId="0" fontId="30" fillId="11" borderId="13" xfId="0" applyFont="1" applyFill="1" applyBorder="1" applyAlignment="1">
      <alignment horizontal="center"/>
    </xf>
    <xf numFmtId="0" fontId="8" fillId="0" borderId="0" xfId="0" applyFont="1" applyAlignment="1">
      <alignment horizontal="left" wrapText="1"/>
    </xf>
    <xf numFmtId="0" fontId="8" fillId="0" borderId="0" xfId="0" applyFont="1" applyAlignment="1">
      <alignment horizontal="left" vertical="center" wrapText="1"/>
    </xf>
    <xf numFmtId="0" fontId="34" fillId="0" borderId="35" xfId="0" applyFont="1" applyBorder="1" applyAlignment="1">
      <alignment horizontal="center" vertical="center"/>
    </xf>
    <xf numFmtId="0" fontId="12" fillId="0" borderId="36" xfId="0" applyFont="1" applyBorder="1"/>
    <xf numFmtId="0" fontId="12" fillId="0" borderId="37" xfId="0" applyFont="1" applyBorder="1"/>
    <xf numFmtId="0" fontId="33" fillId="0" borderId="0" xfId="0" applyFont="1" applyAlignment="1">
      <alignment horizontal="left" vertical="top" wrapText="1"/>
    </xf>
    <xf numFmtId="0" fontId="30" fillId="0" borderId="0" xfId="0" applyFont="1" applyAlignment="1">
      <alignment horizontal="center"/>
    </xf>
    <xf numFmtId="0" fontId="12" fillId="0" borderId="34" xfId="0" applyFont="1" applyBorder="1"/>
    <xf numFmtId="0" fontId="34" fillId="0" borderId="35" xfId="0" applyFont="1" applyBorder="1" applyAlignment="1">
      <alignment horizontal="center" vertical="center" wrapText="1"/>
    </xf>
    <xf numFmtId="0" fontId="31" fillId="12" borderId="40" xfId="0" applyFont="1" applyFill="1" applyBorder="1" applyAlignment="1">
      <alignment horizontal="center" vertical="center"/>
    </xf>
    <xf numFmtId="0" fontId="12" fillId="0" borderId="41" xfId="0" applyFont="1" applyBorder="1"/>
    <xf numFmtId="0" fontId="12" fillId="0" borderId="42" xfId="0" applyFont="1" applyBorder="1"/>
    <xf numFmtId="0" fontId="32" fillId="0" borderId="30" xfId="0" applyFont="1" applyBorder="1" applyAlignment="1">
      <alignment horizontal="center" vertical="center" wrapText="1"/>
    </xf>
    <xf numFmtId="0" fontId="12" fillId="0" borderId="29" xfId="0" applyFont="1" applyBorder="1"/>
    <xf numFmtId="0" fontId="12" fillId="0" borderId="43" xfId="0" applyFont="1" applyBorder="1"/>
    <xf numFmtId="0" fontId="31" fillId="12" borderId="38" xfId="0" applyFont="1" applyFill="1" applyBorder="1" applyAlignment="1">
      <alignment horizontal="center" vertical="center"/>
    </xf>
    <xf numFmtId="0" fontId="36" fillId="11" borderId="13" xfId="0" applyFont="1" applyFill="1" applyBorder="1" applyAlignment="1">
      <alignment horizontal="center" vertical="center"/>
    </xf>
  </cellXfs>
  <cellStyles count="1">
    <cellStyle name="Normal" xfId="0" builtinId="0"/>
  </cellStyles>
  <dxfs count="7">
    <dxf>
      <fill>
        <patternFill patternType="solid">
          <fgColor rgb="FFD9E2F3"/>
          <bgColor rgb="FFD9E2F3"/>
        </patternFill>
      </fill>
    </dxf>
    <dxf>
      <fill>
        <patternFill patternType="solid">
          <fgColor rgb="FFE2EFD9"/>
          <bgColor rgb="FFE2EFD9"/>
        </patternFill>
      </fill>
    </dxf>
    <dxf>
      <fill>
        <patternFill patternType="solid">
          <fgColor theme="0"/>
          <bgColor theme="0"/>
        </patternFill>
      </fill>
    </dxf>
    <dxf>
      <fill>
        <patternFill patternType="solid">
          <fgColor rgb="FFD9E2F3"/>
          <bgColor rgb="FFD9E2F3"/>
        </patternFill>
      </fill>
    </dxf>
    <dxf>
      <fill>
        <patternFill patternType="solid">
          <fgColor rgb="FFE2EFD9"/>
          <bgColor rgb="FFE2EFD9"/>
        </patternFill>
      </fill>
    </dxf>
    <dxf>
      <fill>
        <patternFill patternType="solid">
          <fgColor theme="0"/>
          <bgColor theme="0"/>
        </patternFill>
      </fill>
    </dxf>
    <dxf>
      <fill>
        <patternFill patternType="solid">
          <fgColor theme="0"/>
          <bgColor theme="0"/>
        </patternFill>
      </fill>
    </dxf>
  </dxfs>
  <tableStyles count="2">
    <tableStyle name="Parametro-style" pivot="0" count="4">
      <tableStyleElement type="headerRow" dxfId="6"/>
      <tableStyleElement type="totalRow" dxfId="5"/>
      <tableStyleElement type="firstRowStripe" dxfId="4"/>
      <tableStyleElement type="secondRowStripe" dxfId="3"/>
    </tableStyle>
    <tableStyle name="Parametro-style 2"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id="1" name="Table_1" displayName="Table_1" ref="N3:O7">
  <tableColumns count="2">
    <tableColumn id="1" name="Módulo Rescisão"/>
    <tableColumn id="2" name="Percentuais (%)"/>
  </tableColumns>
  <tableStyleInfo name="Parametro-style" showFirstColumn="1" showLastColumn="1" showRowStripes="1" showColumnStripes="0"/>
</table>
</file>

<file path=xl/tables/table2.xml><?xml version="1.0" encoding="utf-8"?>
<table xmlns="http://schemas.openxmlformats.org/spreadsheetml/2006/main" id="2" name="Table_2" displayName="Table_2" ref="Q3:S15">
  <tableColumns count="3">
    <tableColumn id="1" name="Parâmetros- Módulo Substituto nas Ausências Legais"/>
    <tableColumn id="2" name="Categoria"/>
    <tableColumn id="3" name="Percentual de Incidencia Estudo"/>
  </tableColumns>
  <tableStyleInfo name="Parametro-style 2"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vmlDrawing" Target="../drawings/vmlDrawing1.v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00"/>
  <sheetViews>
    <sheetView tabSelected="1" workbookViewId="0">
      <selection activeCell="S35" sqref="S35"/>
    </sheetView>
  </sheetViews>
  <sheetFormatPr defaultColWidth="14.42578125" defaultRowHeight="15" customHeight="1"/>
  <cols>
    <col min="1" max="1" width="8.7109375" customWidth="1"/>
    <col min="2" max="2" width="39.7109375" customWidth="1"/>
    <col min="3" max="6" width="8.7109375" customWidth="1"/>
    <col min="7" max="7" width="5.5703125" customWidth="1"/>
    <col min="8" max="26" width="8.7109375" customWidth="1"/>
  </cols>
  <sheetData>
    <row r="1" spans="1:7">
      <c r="A1" s="1" t="s">
        <v>0</v>
      </c>
      <c r="B1" s="2"/>
      <c r="C1" s="2"/>
      <c r="D1" s="2"/>
      <c r="E1" s="2"/>
      <c r="F1" s="2"/>
      <c r="G1" s="2"/>
    </row>
    <row r="2" spans="1:7">
      <c r="A2" s="3" t="s">
        <v>1</v>
      </c>
      <c r="B2" s="2"/>
      <c r="C2" s="2"/>
      <c r="D2" s="2"/>
      <c r="E2" s="2"/>
      <c r="F2" s="2"/>
      <c r="G2" s="2"/>
    </row>
    <row r="3" spans="1:7">
      <c r="A3" s="3" t="s">
        <v>2</v>
      </c>
      <c r="B3" s="2"/>
      <c r="C3" s="2"/>
      <c r="D3" s="2"/>
      <c r="E3" s="2"/>
      <c r="F3" s="2"/>
      <c r="G3" s="2"/>
    </row>
    <row r="4" spans="1:7">
      <c r="A4" s="3" t="s">
        <v>3</v>
      </c>
      <c r="B4" s="2"/>
      <c r="C4" s="2"/>
      <c r="D4" s="2"/>
      <c r="E4" s="2"/>
      <c r="F4" s="2"/>
      <c r="G4" s="2"/>
    </row>
    <row r="5" spans="1:7">
      <c r="A5" s="3" t="s">
        <v>4</v>
      </c>
      <c r="B5" s="2"/>
      <c r="C5" s="2"/>
      <c r="D5" s="2"/>
      <c r="E5" s="2"/>
      <c r="F5" s="2"/>
      <c r="G5" s="2"/>
    </row>
    <row r="6" spans="1:7">
      <c r="A6" s="3" t="s">
        <v>5</v>
      </c>
      <c r="B6" s="2"/>
      <c r="C6" s="2"/>
      <c r="D6" s="2"/>
      <c r="E6" s="2"/>
      <c r="F6" s="2"/>
      <c r="G6" s="2"/>
    </row>
    <row r="7" spans="1:7">
      <c r="A7" s="3" t="s">
        <v>6</v>
      </c>
      <c r="B7" s="2"/>
      <c r="C7" s="2"/>
      <c r="D7" s="2"/>
      <c r="E7" s="2"/>
      <c r="F7" s="2"/>
      <c r="G7" s="2"/>
    </row>
    <row r="8" spans="1:7">
      <c r="A8" s="2"/>
      <c r="B8" s="2"/>
      <c r="C8" s="2"/>
      <c r="D8" s="2"/>
      <c r="E8" s="2"/>
      <c r="F8" s="2"/>
      <c r="G8" s="2"/>
    </row>
    <row r="9" spans="1:7">
      <c r="A9" s="4" t="s">
        <v>7</v>
      </c>
      <c r="B9" s="2"/>
      <c r="C9" s="2"/>
      <c r="D9" s="2"/>
      <c r="E9" s="2"/>
      <c r="F9" s="2"/>
      <c r="G9" s="2"/>
    </row>
    <row r="10" spans="1:7" ht="22.5">
      <c r="A10" s="5" t="s">
        <v>8</v>
      </c>
      <c r="B10" s="5" t="s">
        <v>9</v>
      </c>
      <c r="C10" s="5" t="s">
        <v>10</v>
      </c>
      <c r="D10" s="5" t="s">
        <v>11</v>
      </c>
      <c r="E10" s="5" t="s">
        <v>12</v>
      </c>
      <c r="F10" s="5" t="s">
        <v>13</v>
      </c>
      <c r="G10" s="5" t="s">
        <v>14</v>
      </c>
    </row>
    <row r="11" spans="1:7">
      <c r="A11" s="6">
        <v>1</v>
      </c>
      <c r="B11" s="6"/>
      <c r="C11" s="6" t="s">
        <v>15</v>
      </c>
      <c r="D11" s="6"/>
      <c r="E11" s="6">
        <v>12</v>
      </c>
      <c r="F11" s="6"/>
      <c r="G11" s="6"/>
    </row>
    <row r="12" spans="1:7">
      <c r="A12" s="6">
        <v>2</v>
      </c>
      <c r="B12" s="6"/>
      <c r="C12" s="6" t="s">
        <v>15</v>
      </c>
      <c r="D12" s="6"/>
      <c r="E12" s="6">
        <v>12</v>
      </c>
      <c r="F12" s="6"/>
      <c r="G12" s="6"/>
    </row>
    <row r="13" spans="1:7">
      <c r="A13" s="6">
        <v>3</v>
      </c>
      <c r="B13" s="7"/>
      <c r="C13" s="6" t="s">
        <v>15</v>
      </c>
      <c r="D13" s="6"/>
      <c r="E13" s="6">
        <v>12</v>
      </c>
      <c r="F13" s="6"/>
      <c r="G13" s="6"/>
    </row>
    <row r="14" spans="1:7">
      <c r="A14" s="6">
        <v>4</v>
      </c>
      <c r="B14" s="6"/>
      <c r="C14" s="6" t="s">
        <v>15</v>
      </c>
      <c r="D14" s="6"/>
      <c r="E14" s="6">
        <v>12</v>
      </c>
      <c r="F14" s="6"/>
      <c r="G14" s="6"/>
    </row>
    <row r="15" spans="1:7">
      <c r="A15" s="6">
        <v>5</v>
      </c>
      <c r="B15" s="6"/>
      <c r="C15" s="6" t="s">
        <v>15</v>
      </c>
      <c r="D15" s="6"/>
      <c r="E15" s="6">
        <v>12</v>
      </c>
      <c r="F15" s="6"/>
      <c r="G15" s="6"/>
    </row>
    <row r="16" spans="1:7">
      <c r="A16" s="8"/>
      <c r="B16" s="8"/>
      <c r="C16" s="8"/>
      <c r="D16" s="6">
        <f>SUM(D11:D15)</f>
        <v>0</v>
      </c>
      <c r="E16" s="6"/>
      <c r="F16" s="6"/>
      <c r="G16" s="6"/>
    </row>
    <row r="17" spans="1:8">
      <c r="A17" s="9"/>
      <c r="B17" s="10"/>
      <c r="C17" s="9"/>
      <c r="D17" s="11"/>
      <c r="E17" s="11"/>
      <c r="F17" s="12"/>
      <c r="G17" s="12"/>
    </row>
    <row r="18" spans="1:8">
      <c r="A18" s="9"/>
      <c r="B18" s="11"/>
      <c r="C18" s="9"/>
      <c r="D18" s="11"/>
      <c r="E18" s="11"/>
      <c r="F18" s="12"/>
      <c r="G18" s="12"/>
    </row>
    <row r="19" spans="1:8">
      <c r="A19" s="13" t="s">
        <v>16</v>
      </c>
      <c r="B19" s="9"/>
      <c r="C19" s="2"/>
      <c r="D19" s="2"/>
      <c r="E19" s="2"/>
      <c r="F19" s="2"/>
      <c r="G19" s="2"/>
    </row>
    <row r="20" spans="1:8">
      <c r="A20" s="14"/>
      <c r="B20" s="2"/>
      <c r="C20" s="2"/>
      <c r="D20" s="2"/>
      <c r="E20" s="2"/>
      <c r="F20" s="2"/>
      <c r="G20" s="2"/>
      <c r="H20" s="15"/>
    </row>
    <row r="21" spans="1:8" ht="15.75" customHeight="1">
      <c r="A21" s="14"/>
      <c r="B21" s="2"/>
      <c r="C21" s="14"/>
      <c r="D21" s="14"/>
      <c r="E21" s="14"/>
      <c r="F21" s="14"/>
      <c r="G21" s="14"/>
      <c r="H21" s="15"/>
    </row>
    <row r="22" spans="1:8" ht="15.75" customHeight="1">
      <c r="A22" s="14"/>
      <c r="B22" s="14"/>
      <c r="C22" s="14"/>
      <c r="D22" s="14"/>
      <c r="E22" s="14"/>
      <c r="F22" s="14"/>
      <c r="G22" s="14"/>
    </row>
    <row r="23" spans="1:8" ht="15.75" customHeight="1">
      <c r="A23" s="14"/>
      <c r="B23" s="13" t="s">
        <v>17</v>
      </c>
      <c r="C23" s="16"/>
      <c r="D23" s="16"/>
      <c r="E23" s="16"/>
      <c r="F23" s="16"/>
      <c r="G23" s="16"/>
    </row>
    <row r="24" spans="1:8" ht="15.75" customHeight="1">
      <c r="A24" s="14"/>
      <c r="B24" s="16" t="s">
        <v>18</v>
      </c>
      <c r="C24" s="16"/>
      <c r="D24" s="16"/>
      <c r="E24" s="16"/>
      <c r="F24" s="16"/>
      <c r="G24" s="16"/>
    </row>
    <row r="25" spans="1:8" ht="15.75" customHeight="1">
      <c r="A25" s="14"/>
      <c r="B25" s="16" t="s">
        <v>19</v>
      </c>
      <c r="C25" s="17"/>
      <c r="D25" s="17"/>
      <c r="E25" s="17"/>
      <c r="F25" s="17"/>
      <c r="G25" s="17"/>
    </row>
    <row r="26" spans="1:8" ht="15.75" customHeight="1">
      <c r="A26" s="14"/>
      <c r="B26" s="17" t="s">
        <v>20</v>
      </c>
      <c r="C26" s="17"/>
      <c r="D26" s="17"/>
      <c r="E26" s="17"/>
      <c r="F26" s="17"/>
      <c r="G26" s="17"/>
    </row>
    <row r="27" spans="1:8" ht="15.75" customHeight="1">
      <c r="A27" s="14"/>
      <c r="B27" s="17" t="s">
        <v>21</v>
      </c>
      <c r="C27" s="15"/>
      <c r="D27" s="15"/>
      <c r="E27" s="15"/>
      <c r="F27" s="15"/>
      <c r="G27" s="15"/>
    </row>
    <row r="28" spans="1:8" ht="15.75" customHeight="1">
      <c r="A28" s="14"/>
      <c r="B28" s="15"/>
      <c r="C28" s="18"/>
      <c r="D28" s="18"/>
      <c r="E28" s="18"/>
      <c r="F28" s="18"/>
      <c r="G28" s="18"/>
    </row>
    <row r="29" spans="1:8" ht="15.75" customHeight="1">
      <c r="A29" s="14"/>
      <c r="B29" s="18" t="s">
        <v>22</v>
      </c>
      <c r="C29" s="14"/>
      <c r="D29" s="14"/>
      <c r="E29" s="14"/>
      <c r="F29" s="14"/>
      <c r="G29" s="14"/>
    </row>
    <row r="30" spans="1:8" ht="15.75" customHeight="1">
      <c r="A30" s="14"/>
      <c r="B30" s="14"/>
      <c r="C30" s="17"/>
      <c r="D30" s="17"/>
      <c r="E30" s="17"/>
      <c r="F30" s="17"/>
      <c r="G30" s="17"/>
    </row>
    <row r="31" spans="1:8" ht="15.75" customHeight="1">
      <c r="A31" s="14"/>
      <c r="B31" s="17" t="s">
        <v>23</v>
      </c>
      <c r="C31" s="14"/>
      <c r="D31" s="14"/>
      <c r="E31" s="14"/>
      <c r="F31" s="14"/>
      <c r="G31" s="14"/>
    </row>
    <row r="32" spans="1:8" ht="15.75" customHeight="1">
      <c r="A32" s="14"/>
      <c r="B32" s="14"/>
      <c r="C32" s="14"/>
      <c r="D32" s="14"/>
      <c r="E32" s="14"/>
      <c r="F32" s="14"/>
      <c r="G32" s="14"/>
    </row>
    <row r="33" spans="1:7" ht="15.75" customHeight="1">
      <c r="A33" s="14"/>
      <c r="B33" s="14"/>
      <c r="C33" s="14"/>
      <c r="D33" s="14"/>
      <c r="E33" s="14"/>
      <c r="F33" s="19" t="s">
        <v>24</v>
      </c>
      <c r="G33" s="14"/>
    </row>
    <row r="34" spans="1:7" ht="15.75" customHeight="1">
      <c r="A34" s="14"/>
      <c r="B34" s="14"/>
      <c r="C34" s="14"/>
      <c r="D34" s="14"/>
      <c r="E34" s="14"/>
      <c r="F34" s="14"/>
      <c r="G34" s="14"/>
    </row>
    <row r="35" spans="1:7" ht="15.75" customHeight="1">
      <c r="A35" s="14"/>
      <c r="B35" s="14"/>
      <c r="C35" s="14"/>
      <c r="D35" s="14"/>
      <c r="E35" s="14"/>
      <c r="F35" s="14"/>
      <c r="G35" s="14"/>
    </row>
    <row r="36" spans="1:7" ht="15.75" customHeight="1">
      <c r="A36" s="14"/>
      <c r="B36" s="14"/>
      <c r="C36" s="14"/>
      <c r="D36" s="14"/>
      <c r="E36" s="14"/>
      <c r="F36" s="14"/>
      <c r="G36" s="14"/>
    </row>
    <row r="37" spans="1:7" ht="15.75" customHeight="1">
      <c r="A37" s="14"/>
      <c r="B37" s="14"/>
      <c r="C37" s="14"/>
      <c r="D37" s="14"/>
      <c r="E37" s="14"/>
      <c r="F37" s="14"/>
      <c r="G37" s="14"/>
    </row>
    <row r="38" spans="1:7" ht="15.75" customHeight="1">
      <c r="A38" s="14"/>
      <c r="B38" s="14"/>
      <c r="C38" s="14"/>
      <c r="D38" s="14"/>
      <c r="E38" s="14"/>
      <c r="F38" s="14"/>
      <c r="G38" s="14"/>
    </row>
    <row r="39" spans="1:7" ht="15.75" customHeight="1">
      <c r="A39" s="2"/>
      <c r="B39" s="14"/>
      <c r="C39" s="2"/>
      <c r="D39" s="2"/>
      <c r="E39" s="2"/>
      <c r="F39" s="2"/>
      <c r="G39" s="2"/>
    </row>
    <row r="40" spans="1:7" ht="15.75" customHeight="1">
      <c r="A40" s="20" t="s">
        <v>25</v>
      </c>
      <c r="B40" s="2"/>
      <c r="C40" s="2"/>
      <c r="D40" s="2"/>
      <c r="E40" s="2"/>
      <c r="F40" s="2"/>
      <c r="G40" s="2"/>
    </row>
    <row r="41" spans="1:7" ht="15.75" customHeight="1">
      <c r="A41" s="21" t="s">
        <v>26</v>
      </c>
      <c r="B41" s="2"/>
      <c r="C41" s="2"/>
      <c r="D41" s="2"/>
      <c r="E41" s="2"/>
      <c r="F41" s="2"/>
      <c r="G41" s="2"/>
    </row>
    <row r="42" spans="1:7" ht="15.75" customHeight="1">
      <c r="B42" s="22" t="s">
        <v>27</v>
      </c>
      <c r="C42" s="22"/>
      <c r="D42" s="22"/>
      <c r="E42" s="22"/>
      <c r="F42" s="22"/>
      <c r="G42" s="2"/>
    </row>
    <row r="43" spans="1:7" ht="15.75" customHeight="1">
      <c r="A43" s="21" t="s">
        <v>28</v>
      </c>
      <c r="B43" s="22"/>
      <c r="C43" s="2"/>
      <c r="D43" s="2"/>
      <c r="E43" s="2"/>
      <c r="F43" s="2"/>
      <c r="G43" s="2"/>
    </row>
    <row r="44" spans="1:7" ht="15.75" customHeight="1">
      <c r="A44" s="23" t="s">
        <v>29</v>
      </c>
      <c r="B44" s="2"/>
      <c r="C44" s="2"/>
      <c r="D44" s="2"/>
      <c r="E44" s="2"/>
      <c r="F44" s="2"/>
      <c r="G44" s="2"/>
    </row>
    <row r="45" spans="1:7" ht="15.75" customHeight="1"/>
    <row r="46" spans="1:7" ht="15.75" customHeight="1"/>
    <row r="47" spans="1:7" ht="15.75" customHeight="1"/>
    <row r="48" spans="1:7"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25" right="0.25"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000"/>
  <sheetViews>
    <sheetView workbookViewId="0">
      <selection activeCell="B25" sqref="B25"/>
    </sheetView>
  </sheetViews>
  <sheetFormatPr defaultColWidth="14.42578125" defaultRowHeight="15" customHeight="1"/>
  <cols>
    <col min="1" max="1" width="33.42578125" customWidth="1"/>
    <col min="2" max="2" width="28.42578125" customWidth="1"/>
    <col min="3" max="3" width="8.7109375" customWidth="1"/>
    <col min="4" max="4" width="33.42578125" customWidth="1"/>
    <col min="5" max="5" width="28.42578125" customWidth="1"/>
    <col min="6" max="6" width="8.7109375" customWidth="1"/>
    <col min="7" max="7" width="33.42578125" customWidth="1"/>
    <col min="8" max="8" width="28.42578125" customWidth="1"/>
    <col min="9" max="9" width="8.7109375" customWidth="1"/>
    <col min="10" max="10" width="33.42578125" customWidth="1"/>
    <col min="11" max="11" width="28.42578125" customWidth="1"/>
    <col min="12" max="13" width="8.7109375" customWidth="1"/>
    <col min="14" max="14" width="24.42578125" customWidth="1"/>
    <col min="15" max="15" width="19.5703125" customWidth="1"/>
    <col min="16" max="16" width="5.42578125" customWidth="1"/>
    <col min="17" max="17" width="53.28515625" customWidth="1"/>
    <col min="18" max="18" width="23.140625" customWidth="1"/>
    <col min="19" max="19" width="21.7109375" customWidth="1"/>
    <col min="20" max="26" width="8.7109375" customWidth="1"/>
  </cols>
  <sheetData>
    <row r="1" spans="1:19">
      <c r="A1" s="15" t="s">
        <v>30</v>
      </c>
      <c r="D1" s="15" t="s">
        <v>31</v>
      </c>
    </row>
    <row r="2" spans="1:19" ht="15.75" customHeight="1">
      <c r="A2" s="146" t="s">
        <v>32</v>
      </c>
      <c r="B2" s="147"/>
      <c r="D2" s="146" t="s">
        <v>32</v>
      </c>
      <c r="E2" s="147"/>
      <c r="G2" s="146" t="s">
        <v>32</v>
      </c>
      <c r="H2" s="147"/>
      <c r="J2" s="146" t="s">
        <v>32</v>
      </c>
      <c r="K2" s="147"/>
      <c r="N2" s="144" t="s">
        <v>33</v>
      </c>
      <c r="O2" s="145"/>
      <c r="P2" s="24"/>
      <c r="Q2" s="24"/>
      <c r="R2" s="24"/>
      <c r="S2" s="25"/>
    </row>
    <row r="3" spans="1:19" ht="30">
      <c r="A3" s="26" t="s">
        <v>34</v>
      </c>
      <c r="B3" s="26" t="s">
        <v>35</v>
      </c>
      <c r="D3" s="26" t="s">
        <v>34</v>
      </c>
      <c r="E3" s="26" t="s">
        <v>35</v>
      </c>
      <c r="G3" s="26" t="s">
        <v>34</v>
      </c>
      <c r="H3" s="26" t="s">
        <v>35</v>
      </c>
      <c r="J3" s="26" t="s">
        <v>34</v>
      </c>
      <c r="K3" s="26" t="s">
        <v>35</v>
      </c>
      <c r="N3" s="27" t="s">
        <v>36</v>
      </c>
      <c r="O3" s="27" t="s">
        <v>37</v>
      </c>
      <c r="P3" s="28"/>
      <c r="Q3" s="27" t="s">
        <v>38</v>
      </c>
      <c r="R3" s="27" t="s">
        <v>39</v>
      </c>
      <c r="S3" s="29" t="s">
        <v>40</v>
      </c>
    </row>
    <row r="4" spans="1:19">
      <c r="A4" s="30" t="s">
        <v>41</v>
      </c>
      <c r="B4" s="31">
        <v>1</v>
      </c>
      <c r="D4" s="30" t="s">
        <v>42</v>
      </c>
      <c r="E4" s="31">
        <v>2</v>
      </c>
      <c r="G4" s="30" t="s">
        <v>43</v>
      </c>
      <c r="H4" s="31">
        <v>1</v>
      </c>
      <c r="J4" s="30" t="s">
        <v>44</v>
      </c>
      <c r="K4" s="31">
        <v>1</v>
      </c>
      <c r="N4" s="32" t="s">
        <v>45</v>
      </c>
      <c r="O4" s="33">
        <v>0.56240000000000001</v>
      </c>
      <c r="P4" s="28"/>
      <c r="Q4" s="32" t="s">
        <v>46</v>
      </c>
      <c r="R4" s="32" t="s">
        <v>47</v>
      </c>
      <c r="S4" s="33">
        <f>(1+1/3)/12</f>
        <v>0.1111111111111111</v>
      </c>
    </row>
    <row r="5" spans="1:19">
      <c r="A5" s="31" t="s">
        <v>48</v>
      </c>
      <c r="B5" s="31">
        <v>12</v>
      </c>
      <c r="D5" s="31" t="s">
        <v>48</v>
      </c>
      <c r="E5" s="31">
        <v>12</v>
      </c>
      <c r="G5" s="31" t="s">
        <v>48</v>
      </c>
      <c r="H5" s="31">
        <v>12</v>
      </c>
      <c r="J5" s="31" t="s">
        <v>48</v>
      </c>
      <c r="K5" s="31">
        <v>12</v>
      </c>
      <c r="N5" s="32" t="s">
        <v>49</v>
      </c>
      <c r="O5" s="33">
        <v>2.3099999999999999E-2</v>
      </c>
      <c r="P5" s="28"/>
      <c r="Q5" s="32" t="s">
        <v>50</v>
      </c>
      <c r="R5" s="32" t="s">
        <v>51</v>
      </c>
      <c r="S5" s="33">
        <v>1</v>
      </c>
    </row>
    <row r="6" spans="1:19">
      <c r="A6" s="34"/>
      <c r="B6" s="35"/>
      <c r="D6" s="34"/>
      <c r="E6" s="35"/>
      <c r="G6" s="34"/>
      <c r="H6" s="35"/>
      <c r="J6" s="34"/>
      <c r="K6" s="35"/>
      <c r="N6" s="32" t="s">
        <v>52</v>
      </c>
      <c r="O6" s="33">
        <v>0.41449999999999998</v>
      </c>
      <c r="P6" s="28"/>
      <c r="Q6" s="32" t="s">
        <v>53</v>
      </c>
      <c r="R6" s="32" t="s">
        <v>54</v>
      </c>
      <c r="S6" s="33">
        <v>1.2200000000000001E-2</v>
      </c>
    </row>
    <row r="7" spans="1:19">
      <c r="A7" s="26" t="s">
        <v>55</v>
      </c>
      <c r="B7" s="26" t="s">
        <v>56</v>
      </c>
      <c r="D7" s="26" t="s">
        <v>55</v>
      </c>
      <c r="E7" s="26" t="s">
        <v>56</v>
      </c>
      <c r="G7" s="26" t="s">
        <v>55</v>
      </c>
      <c r="H7" s="26" t="s">
        <v>56</v>
      </c>
      <c r="J7" s="26" t="s">
        <v>55</v>
      </c>
      <c r="K7" s="26" t="s">
        <v>56</v>
      </c>
      <c r="N7" s="32" t="s">
        <v>57</v>
      </c>
      <c r="O7" s="33">
        <f>SUBTOTAL(109,Parametro!$O$4:$O$6)</f>
        <v>1</v>
      </c>
      <c r="P7" s="28"/>
      <c r="Q7" s="32" t="s">
        <v>58</v>
      </c>
      <c r="R7" s="32" t="s">
        <v>59</v>
      </c>
      <c r="S7" s="33">
        <f>154800/34808000</f>
        <v>4.4472535049413925E-3</v>
      </c>
    </row>
    <row r="8" spans="1:19">
      <c r="A8" s="31" t="s">
        <v>60</v>
      </c>
      <c r="B8" s="30" t="s">
        <v>61</v>
      </c>
      <c r="D8" s="31" t="s">
        <v>60</v>
      </c>
      <c r="E8" s="30" t="s">
        <v>61</v>
      </c>
      <c r="G8" s="31" t="s">
        <v>60</v>
      </c>
      <c r="H8" s="30" t="s">
        <v>61</v>
      </c>
      <c r="J8" s="31" t="s">
        <v>60</v>
      </c>
      <c r="K8" s="30" t="s">
        <v>61</v>
      </c>
      <c r="N8" s="28"/>
      <c r="O8" s="28"/>
      <c r="P8" s="28"/>
      <c r="Q8" s="32" t="s">
        <v>62</v>
      </c>
      <c r="R8" s="32" t="s">
        <v>63</v>
      </c>
      <c r="S8" s="33">
        <f>13.54%*1.416%*36.8%</f>
        <v>7.0555315199999987E-4</v>
      </c>
    </row>
    <row r="9" spans="1:19">
      <c r="A9" s="31" t="s">
        <v>64</v>
      </c>
      <c r="B9" s="30" t="str">
        <f>A4</f>
        <v>Cozinheira</v>
      </c>
      <c r="D9" s="31" t="s">
        <v>64</v>
      </c>
      <c r="E9" s="30" t="str">
        <f>D4</f>
        <v>Auxiliar de cozinha</v>
      </c>
      <c r="G9" s="31" t="s">
        <v>64</v>
      </c>
      <c r="H9" s="30" t="str">
        <f>G4</f>
        <v>Auxiliar de Manutenção</v>
      </c>
      <c r="J9" s="31" t="s">
        <v>64</v>
      </c>
      <c r="K9" s="30" t="str">
        <f>J4</f>
        <v>Jardineiro</v>
      </c>
      <c r="N9" s="28"/>
      <c r="O9" s="28"/>
      <c r="P9" s="28"/>
      <c r="Q9" s="32" t="s">
        <v>65</v>
      </c>
      <c r="R9" s="32" t="s">
        <v>66</v>
      </c>
      <c r="S9" s="33">
        <v>1</v>
      </c>
    </row>
    <row r="10" spans="1:19">
      <c r="A10" s="31" t="s">
        <v>67</v>
      </c>
      <c r="B10" s="31" t="s">
        <v>68</v>
      </c>
      <c r="D10" s="31" t="s">
        <v>67</v>
      </c>
      <c r="E10" s="30" t="s">
        <v>69</v>
      </c>
      <c r="G10" s="31" t="s">
        <v>67</v>
      </c>
      <c r="H10" s="30" t="s">
        <v>70</v>
      </c>
      <c r="J10" s="31" t="s">
        <v>67</v>
      </c>
      <c r="K10" s="30" t="s">
        <v>71</v>
      </c>
      <c r="N10" s="28"/>
      <c r="O10" s="28"/>
      <c r="P10" s="28"/>
      <c r="Q10" s="32" t="s">
        <v>65</v>
      </c>
      <c r="R10" s="32" t="s">
        <v>72</v>
      </c>
      <c r="S10" s="33">
        <v>0.13439999999999999</v>
      </c>
    </row>
    <row r="11" spans="1:19" ht="45">
      <c r="A11" s="30" t="s">
        <v>73</v>
      </c>
      <c r="B11" s="31"/>
      <c r="D11" s="30" t="s">
        <v>73</v>
      </c>
      <c r="E11" s="31"/>
      <c r="G11" s="30" t="s">
        <v>73</v>
      </c>
      <c r="H11" s="31"/>
      <c r="J11" s="30" t="s">
        <v>73</v>
      </c>
      <c r="K11" s="31"/>
      <c r="N11" s="28"/>
      <c r="O11" s="28"/>
      <c r="P11" s="28"/>
      <c r="Q11" s="32" t="s">
        <v>65</v>
      </c>
      <c r="R11" s="32" t="s">
        <v>74</v>
      </c>
      <c r="S11" s="33">
        <v>3.0499999999999999E-2</v>
      </c>
    </row>
    <row r="12" spans="1:19">
      <c r="A12" s="36" t="s">
        <v>75</v>
      </c>
      <c r="B12" s="30"/>
      <c r="D12" s="36" t="s">
        <v>75</v>
      </c>
      <c r="E12" s="30"/>
      <c r="G12" s="36" t="s">
        <v>75</v>
      </c>
      <c r="H12" s="30"/>
      <c r="J12" s="36" t="s">
        <v>75</v>
      </c>
      <c r="K12" s="30"/>
      <c r="N12" s="28"/>
      <c r="O12" s="28"/>
      <c r="P12" s="28"/>
      <c r="Q12" s="32" t="s">
        <v>65</v>
      </c>
      <c r="R12" s="32" t="s">
        <v>76</v>
      </c>
      <c r="S12" s="33">
        <v>1.18E-2</v>
      </c>
    </row>
    <row r="13" spans="1:19">
      <c r="A13" s="31" t="s">
        <v>77</v>
      </c>
      <c r="B13" s="37"/>
      <c r="D13" s="31" t="s">
        <v>77</v>
      </c>
      <c r="E13" s="37"/>
      <c r="G13" s="31" t="s">
        <v>77</v>
      </c>
      <c r="H13" s="37"/>
      <c r="J13" s="31" t="s">
        <v>77</v>
      </c>
      <c r="K13" s="37"/>
      <c r="N13" s="28"/>
      <c r="O13" s="28"/>
      <c r="P13" s="28"/>
      <c r="Q13" s="32" t="s">
        <v>65</v>
      </c>
      <c r="R13" s="32" t="s">
        <v>78</v>
      </c>
      <c r="S13" s="33">
        <v>0.02</v>
      </c>
    </row>
    <row r="14" spans="1:19">
      <c r="A14" s="31" t="s">
        <v>79</v>
      </c>
      <c r="B14" s="31">
        <v>22</v>
      </c>
      <c r="D14" s="31" t="s">
        <v>79</v>
      </c>
      <c r="E14" s="31">
        <v>22</v>
      </c>
      <c r="G14" s="31" t="s">
        <v>79</v>
      </c>
      <c r="H14" s="31">
        <v>22</v>
      </c>
      <c r="J14" s="31" t="s">
        <v>79</v>
      </c>
      <c r="K14" s="31">
        <v>22</v>
      </c>
      <c r="N14" s="28"/>
      <c r="O14" s="28"/>
      <c r="P14" s="28"/>
      <c r="Q14" s="32" t="s">
        <v>65</v>
      </c>
      <c r="R14" s="32" t="s">
        <v>80</v>
      </c>
      <c r="S14" s="33">
        <v>4.0000000000000001E-3</v>
      </c>
    </row>
    <row r="15" spans="1:19">
      <c r="A15" s="31" t="s">
        <v>81</v>
      </c>
      <c r="B15" s="31">
        <v>220</v>
      </c>
      <c r="D15" s="31" t="s">
        <v>81</v>
      </c>
      <c r="E15" s="31">
        <v>220</v>
      </c>
      <c r="G15" s="31" t="s">
        <v>81</v>
      </c>
      <c r="H15" s="31">
        <v>220</v>
      </c>
      <c r="J15" s="31" t="s">
        <v>81</v>
      </c>
      <c r="K15" s="31">
        <v>220</v>
      </c>
      <c r="N15" s="28"/>
      <c r="O15" s="28"/>
      <c r="P15" s="28"/>
      <c r="Q15" s="32" t="s">
        <v>65</v>
      </c>
      <c r="R15" s="32" t="s">
        <v>82</v>
      </c>
      <c r="S15" s="33">
        <v>1.6000000000000001E-3</v>
      </c>
    </row>
    <row r="16" spans="1:19">
      <c r="A16" s="31" t="s">
        <v>83</v>
      </c>
      <c r="B16" s="38"/>
      <c r="D16" s="31" t="s">
        <v>83</v>
      </c>
      <c r="E16" s="38"/>
      <c r="G16" s="31" t="s">
        <v>83</v>
      </c>
      <c r="H16" s="39">
        <v>0</v>
      </c>
      <c r="J16" s="31" t="s">
        <v>83</v>
      </c>
      <c r="K16" s="39">
        <v>0</v>
      </c>
    </row>
    <row r="17" spans="1:11">
      <c r="A17" s="31" t="s">
        <v>84</v>
      </c>
      <c r="B17" s="40">
        <v>0.5</v>
      </c>
      <c r="D17" s="31" t="s">
        <v>84</v>
      </c>
      <c r="E17" s="40">
        <v>0.5</v>
      </c>
      <c r="G17" s="31" t="s">
        <v>84</v>
      </c>
      <c r="H17" s="40">
        <v>0.5</v>
      </c>
      <c r="J17" s="31" t="s">
        <v>84</v>
      </c>
      <c r="K17" s="40">
        <v>0.5</v>
      </c>
    </row>
    <row r="18" spans="1:11">
      <c r="A18" s="31" t="s">
        <v>85</v>
      </c>
      <c r="B18" s="41">
        <v>0.6</v>
      </c>
      <c r="D18" s="31" t="s">
        <v>85</v>
      </c>
      <c r="E18" s="41">
        <v>0.6</v>
      </c>
      <c r="G18" s="31" t="s">
        <v>85</v>
      </c>
      <c r="H18" s="41">
        <v>0.6</v>
      </c>
      <c r="J18" s="31" t="s">
        <v>85</v>
      </c>
      <c r="K18" s="41">
        <v>0.6</v>
      </c>
    </row>
    <row r="19" spans="1:11">
      <c r="A19" s="31" t="s">
        <v>86</v>
      </c>
      <c r="B19" s="41">
        <v>1</v>
      </c>
      <c r="D19" s="31" t="s">
        <v>86</v>
      </c>
      <c r="E19" s="41">
        <v>1</v>
      </c>
      <c r="G19" s="31" t="s">
        <v>86</v>
      </c>
      <c r="H19" s="41">
        <v>1</v>
      </c>
      <c r="J19" s="31" t="s">
        <v>86</v>
      </c>
      <c r="K19" s="41">
        <v>1</v>
      </c>
    </row>
    <row r="20" spans="1:11">
      <c r="A20" s="31" t="s">
        <v>87</v>
      </c>
      <c r="B20" s="31"/>
      <c r="D20" s="31" t="s">
        <v>87</v>
      </c>
      <c r="E20" s="31"/>
      <c r="G20" s="31" t="s">
        <v>87</v>
      </c>
      <c r="H20" s="31"/>
      <c r="J20" s="31" t="s">
        <v>87</v>
      </c>
      <c r="K20" s="31"/>
    </row>
    <row r="21" spans="1:11" ht="15.75" customHeight="1">
      <c r="A21" s="31" t="s">
        <v>88</v>
      </c>
      <c r="B21" s="31"/>
      <c r="D21" s="31" t="s">
        <v>88</v>
      </c>
      <c r="E21" s="31"/>
      <c r="G21" s="31" t="s">
        <v>88</v>
      </c>
      <c r="H21" s="31"/>
      <c r="J21" s="31" t="s">
        <v>88</v>
      </c>
      <c r="K21" s="31"/>
    </row>
    <row r="22" spans="1:11" ht="15.75" customHeight="1">
      <c r="A22" s="31" t="s">
        <v>89</v>
      </c>
      <c r="B22" s="42">
        <v>0</v>
      </c>
      <c r="D22" s="31" t="s">
        <v>89</v>
      </c>
      <c r="E22" s="42">
        <v>0</v>
      </c>
      <c r="G22" s="31" t="s">
        <v>89</v>
      </c>
      <c r="H22" s="42">
        <v>0</v>
      </c>
      <c r="J22" s="31" t="s">
        <v>89</v>
      </c>
      <c r="K22" s="42">
        <v>0</v>
      </c>
    </row>
    <row r="23" spans="1:11" ht="15.75" customHeight="1">
      <c r="A23" s="31" t="s">
        <v>90</v>
      </c>
      <c r="B23" s="41">
        <v>0.06</v>
      </c>
      <c r="D23" s="31" t="s">
        <v>90</v>
      </c>
      <c r="E23" s="41">
        <v>0.06</v>
      </c>
      <c r="G23" s="31" t="s">
        <v>90</v>
      </c>
      <c r="H23" s="41">
        <v>0.06</v>
      </c>
      <c r="J23" s="31" t="s">
        <v>90</v>
      </c>
      <c r="K23" s="41">
        <v>0.06</v>
      </c>
    </row>
    <row r="24" spans="1:11" ht="15.75" customHeight="1">
      <c r="A24" s="31" t="s">
        <v>91</v>
      </c>
      <c r="B24" s="43">
        <v>0</v>
      </c>
      <c r="D24" s="31" t="s">
        <v>91</v>
      </c>
      <c r="E24" s="42">
        <v>0</v>
      </c>
      <c r="G24" s="31" t="s">
        <v>91</v>
      </c>
      <c r="H24" s="42">
        <v>0</v>
      </c>
      <c r="J24" s="31" t="s">
        <v>91</v>
      </c>
      <c r="K24" s="42">
        <v>0</v>
      </c>
    </row>
    <row r="25" spans="1:11" ht="15.75" customHeight="1">
      <c r="A25" s="31" t="s">
        <v>92</v>
      </c>
      <c r="B25" s="41">
        <v>0.1</v>
      </c>
      <c r="D25" s="31" t="s">
        <v>92</v>
      </c>
      <c r="E25" s="41">
        <v>0.1</v>
      </c>
      <c r="G25" s="31" t="s">
        <v>92</v>
      </c>
      <c r="H25" s="41">
        <v>0.1</v>
      </c>
      <c r="J25" s="31" t="s">
        <v>92</v>
      </c>
      <c r="K25" s="41">
        <v>0.1</v>
      </c>
    </row>
    <row r="26" spans="1:11" ht="15.75" customHeight="1">
      <c r="A26" s="31" t="s">
        <v>93</v>
      </c>
      <c r="B26" s="42">
        <v>0</v>
      </c>
      <c r="D26" s="31" t="s">
        <v>93</v>
      </c>
      <c r="E26" s="42">
        <v>0</v>
      </c>
      <c r="G26" s="31" t="s">
        <v>93</v>
      </c>
      <c r="H26" s="42">
        <v>0</v>
      </c>
      <c r="J26" s="31" t="s">
        <v>93</v>
      </c>
      <c r="K26" s="42">
        <v>0</v>
      </c>
    </row>
    <row r="27" spans="1:11" ht="15.75" customHeight="1">
      <c r="A27" s="31" t="s">
        <v>94</v>
      </c>
      <c r="B27" s="42">
        <v>0</v>
      </c>
      <c r="D27" s="31" t="s">
        <v>94</v>
      </c>
      <c r="E27" s="42">
        <v>0</v>
      </c>
      <c r="G27" s="31" t="s">
        <v>94</v>
      </c>
      <c r="H27" s="43">
        <v>0</v>
      </c>
      <c r="J27" s="31" t="s">
        <v>94</v>
      </c>
      <c r="K27" s="43">
        <v>0</v>
      </c>
    </row>
    <row r="28" spans="1:11" ht="15.75" customHeight="1">
      <c r="A28" s="31" t="s">
        <v>95</v>
      </c>
      <c r="B28" s="31">
        <v>2</v>
      </c>
      <c r="D28" s="31" t="s">
        <v>95</v>
      </c>
      <c r="E28" s="31">
        <v>2</v>
      </c>
      <c r="G28" s="31" t="s">
        <v>95</v>
      </c>
      <c r="H28" s="31">
        <v>2</v>
      </c>
      <c r="J28" s="31" t="s">
        <v>95</v>
      </c>
      <c r="K28" s="31">
        <v>2</v>
      </c>
    </row>
    <row r="29" spans="1:11" ht="15.75" customHeight="1">
      <c r="A29" s="31" t="s">
        <v>96</v>
      </c>
      <c r="B29" s="31">
        <v>1</v>
      </c>
      <c r="D29" s="31" t="s">
        <v>96</v>
      </c>
      <c r="E29" s="31">
        <v>1</v>
      </c>
      <c r="G29" s="31" t="s">
        <v>96</v>
      </c>
      <c r="H29" s="31">
        <v>1</v>
      </c>
      <c r="J29" s="31" t="s">
        <v>96</v>
      </c>
      <c r="K29" s="31">
        <v>1</v>
      </c>
    </row>
    <row r="30" spans="1:11" ht="15.75" customHeight="1"/>
    <row r="31" spans="1:11" ht="15.75" customHeight="1"/>
    <row r="32" spans="1:11" ht="16.5" customHeight="1">
      <c r="A32" s="146" t="s">
        <v>97</v>
      </c>
      <c r="B32" s="147"/>
      <c r="D32" s="146" t="s">
        <v>97</v>
      </c>
      <c r="E32" s="147"/>
      <c r="G32" s="146" t="s">
        <v>97</v>
      </c>
      <c r="H32" s="147"/>
      <c r="J32" s="146" t="s">
        <v>97</v>
      </c>
      <c r="K32" s="147"/>
    </row>
    <row r="33" spans="1:11" ht="15.75" customHeight="1">
      <c r="A33" s="44" t="s">
        <v>98</v>
      </c>
      <c r="B33" s="45">
        <f>SUM(B34:B42)</f>
        <v>0</v>
      </c>
      <c r="D33" s="44" t="s">
        <v>98</v>
      </c>
      <c r="E33" s="45">
        <f>SUM(E34:E42)</f>
        <v>0</v>
      </c>
      <c r="G33" s="44" t="s">
        <v>98</v>
      </c>
      <c r="H33" s="45">
        <f>SUM(H34:H42)</f>
        <v>0</v>
      </c>
      <c r="J33" s="44" t="s">
        <v>98</v>
      </c>
      <c r="K33" s="45">
        <f>SUM(K34:K42)</f>
        <v>0</v>
      </c>
    </row>
    <row r="34" spans="1:11" ht="15.75" customHeight="1">
      <c r="A34" s="31" t="s">
        <v>99</v>
      </c>
      <c r="B34" s="46">
        <v>0</v>
      </c>
      <c r="D34" s="31" t="s">
        <v>99</v>
      </c>
      <c r="E34" s="46">
        <v>0</v>
      </c>
      <c r="G34" s="31" t="s">
        <v>99</v>
      </c>
      <c r="H34" s="46">
        <v>0</v>
      </c>
      <c r="J34" s="31" t="s">
        <v>99</v>
      </c>
      <c r="K34" s="46">
        <v>0</v>
      </c>
    </row>
    <row r="35" spans="1:11" ht="15.75" customHeight="1">
      <c r="A35" s="31" t="s">
        <v>100</v>
      </c>
      <c r="B35" s="46">
        <v>0</v>
      </c>
      <c r="D35" s="31" t="s">
        <v>100</v>
      </c>
      <c r="E35" s="46">
        <v>0</v>
      </c>
      <c r="G35" s="31" t="s">
        <v>100</v>
      </c>
      <c r="H35" s="46">
        <v>0</v>
      </c>
      <c r="J35" s="31" t="s">
        <v>100</v>
      </c>
      <c r="K35" s="46">
        <v>0</v>
      </c>
    </row>
    <row r="36" spans="1:11" ht="47.25" customHeight="1">
      <c r="A36" s="30" t="s">
        <v>101</v>
      </c>
      <c r="B36" s="46">
        <v>0</v>
      </c>
      <c r="D36" s="30" t="s">
        <v>101</v>
      </c>
      <c r="E36" s="46">
        <v>0</v>
      </c>
      <c r="G36" s="30" t="s">
        <v>101</v>
      </c>
      <c r="H36" s="46">
        <v>0</v>
      </c>
      <c r="J36" s="30" t="s">
        <v>101</v>
      </c>
      <c r="K36" s="46">
        <v>0</v>
      </c>
    </row>
    <row r="37" spans="1:11" ht="15.75" customHeight="1">
      <c r="A37" s="30" t="s">
        <v>102</v>
      </c>
      <c r="B37" s="46">
        <v>0</v>
      </c>
      <c r="D37" s="30" t="s">
        <v>102</v>
      </c>
      <c r="E37" s="46">
        <v>0</v>
      </c>
      <c r="G37" s="30" t="s">
        <v>102</v>
      </c>
      <c r="H37" s="46">
        <v>0</v>
      </c>
      <c r="J37" s="30" t="s">
        <v>102</v>
      </c>
      <c r="K37" s="46">
        <v>0</v>
      </c>
    </row>
    <row r="38" spans="1:11" ht="15.75" customHeight="1">
      <c r="A38" s="31" t="s">
        <v>103</v>
      </c>
      <c r="B38" s="46">
        <v>0</v>
      </c>
      <c r="D38" s="31" t="s">
        <v>103</v>
      </c>
      <c r="E38" s="46">
        <v>0</v>
      </c>
      <c r="G38" s="31" t="s">
        <v>103</v>
      </c>
      <c r="H38" s="46">
        <v>0</v>
      </c>
      <c r="J38" s="31" t="s">
        <v>103</v>
      </c>
      <c r="K38" s="46">
        <v>0</v>
      </c>
    </row>
    <row r="39" spans="1:11" ht="15.75" customHeight="1">
      <c r="A39" s="31" t="s">
        <v>104</v>
      </c>
      <c r="B39" s="46">
        <v>0</v>
      </c>
      <c r="D39" s="31" t="s">
        <v>104</v>
      </c>
      <c r="E39" s="46">
        <v>0</v>
      </c>
      <c r="G39" s="31" t="s">
        <v>104</v>
      </c>
      <c r="H39" s="46">
        <v>0</v>
      </c>
      <c r="J39" s="31" t="s">
        <v>104</v>
      </c>
      <c r="K39" s="46">
        <v>0</v>
      </c>
    </row>
    <row r="40" spans="1:11" ht="15.75" customHeight="1">
      <c r="A40" s="31" t="s">
        <v>105</v>
      </c>
      <c r="B40" s="46">
        <v>0</v>
      </c>
      <c r="D40" s="31" t="s">
        <v>105</v>
      </c>
      <c r="E40" s="46">
        <v>0</v>
      </c>
      <c r="G40" s="31" t="s">
        <v>105</v>
      </c>
      <c r="H40" s="46">
        <v>0</v>
      </c>
      <c r="J40" s="31" t="s">
        <v>105</v>
      </c>
      <c r="K40" s="46">
        <v>0</v>
      </c>
    </row>
    <row r="41" spans="1:11" ht="15.75" customHeight="1">
      <c r="A41" s="31" t="s">
        <v>106</v>
      </c>
      <c r="B41" s="46">
        <v>0</v>
      </c>
      <c r="D41" s="31" t="s">
        <v>106</v>
      </c>
      <c r="E41" s="46">
        <v>0</v>
      </c>
      <c r="G41" s="31" t="s">
        <v>106</v>
      </c>
      <c r="H41" s="46">
        <v>0</v>
      </c>
      <c r="J41" s="31" t="s">
        <v>106</v>
      </c>
      <c r="K41" s="46">
        <v>0</v>
      </c>
    </row>
    <row r="42" spans="1:11" ht="15.75" customHeight="1">
      <c r="A42" s="31"/>
      <c r="B42" s="47"/>
      <c r="D42" s="31"/>
      <c r="E42" s="47"/>
      <c r="G42" s="31"/>
      <c r="H42" s="47"/>
      <c r="J42" s="31"/>
      <c r="K42" s="47"/>
    </row>
    <row r="43" spans="1:11" ht="15.75" customHeight="1">
      <c r="A43" s="44" t="s">
        <v>107</v>
      </c>
      <c r="B43" s="45">
        <f>SUM(B44:B46)</f>
        <v>0</v>
      </c>
      <c r="D43" s="44" t="s">
        <v>107</v>
      </c>
      <c r="E43" s="45">
        <f>SUM(E44:E46)</f>
        <v>0</v>
      </c>
      <c r="G43" s="44" t="s">
        <v>107</v>
      </c>
      <c r="H43" s="45">
        <f>SUM(H44:H46)</f>
        <v>0</v>
      </c>
      <c r="J43" s="44" t="s">
        <v>107</v>
      </c>
      <c r="K43" s="45">
        <f>SUM(K44:K46)</f>
        <v>0</v>
      </c>
    </row>
    <row r="44" spans="1:11" ht="57.75" customHeight="1">
      <c r="A44" s="30" t="s">
        <v>108</v>
      </c>
      <c r="B44" s="46">
        <v>0</v>
      </c>
      <c r="D44" s="30" t="s">
        <v>108</v>
      </c>
      <c r="E44" s="46">
        <v>0</v>
      </c>
      <c r="G44" s="30" t="s">
        <v>108</v>
      </c>
      <c r="H44" s="46">
        <v>0</v>
      </c>
      <c r="J44" s="30" t="s">
        <v>108</v>
      </c>
      <c r="K44" s="46">
        <v>0</v>
      </c>
    </row>
    <row r="45" spans="1:11" ht="15.75" customHeight="1">
      <c r="A45" s="31" t="s">
        <v>109</v>
      </c>
      <c r="B45" s="46">
        <v>0</v>
      </c>
      <c r="D45" s="31" t="s">
        <v>109</v>
      </c>
      <c r="E45" s="46">
        <v>0</v>
      </c>
      <c r="G45" s="31" t="s">
        <v>109</v>
      </c>
      <c r="H45" s="46">
        <v>0</v>
      </c>
      <c r="J45" s="31" t="s">
        <v>109</v>
      </c>
      <c r="K45" s="46">
        <v>0</v>
      </c>
    </row>
    <row r="46" spans="1:11" ht="15.75" customHeight="1">
      <c r="A46" s="31" t="s">
        <v>110</v>
      </c>
      <c r="B46" s="47">
        <f>SUM(B47:B48)</f>
        <v>0</v>
      </c>
      <c r="D46" s="31" t="s">
        <v>110</v>
      </c>
      <c r="E46" s="47">
        <f>SUM(E47:E48)</f>
        <v>0</v>
      </c>
      <c r="G46" s="31" t="s">
        <v>110</v>
      </c>
      <c r="H46" s="47">
        <f>SUM(H47:H48)</f>
        <v>0</v>
      </c>
      <c r="J46" s="31" t="s">
        <v>110</v>
      </c>
      <c r="K46" s="47">
        <f>SUM(K47:K48)</f>
        <v>0</v>
      </c>
    </row>
    <row r="47" spans="1:11" ht="15.75" customHeight="1">
      <c r="A47" s="31" t="s">
        <v>111</v>
      </c>
      <c r="B47" s="46">
        <v>0</v>
      </c>
      <c r="D47" s="31" t="s">
        <v>111</v>
      </c>
      <c r="E47" s="46">
        <v>0</v>
      </c>
      <c r="G47" s="31" t="s">
        <v>111</v>
      </c>
      <c r="H47" s="46">
        <v>0</v>
      </c>
      <c r="J47" s="31" t="s">
        <v>111</v>
      </c>
      <c r="K47" s="46">
        <v>0</v>
      </c>
    </row>
    <row r="48" spans="1:11" ht="15.75" customHeight="1">
      <c r="A48" s="31" t="s">
        <v>112</v>
      </c>
      <c r="B48" s="46">
        <v>0</v>
      </c>
      <c r="D48" s="31" t="s">
        <v>112</v>
      </c>
      <c r="E48" s="46">
        <v>0</v>
      </c>
      <c r="G48" s="31" t="s">
        <v>112</v>
      </c>
      <c r="H48" s="46">
        <v>0</v>
      </c>
      <c r="J48" s="31" t="s">
        <v>112</v>
      </c>
      <c r="K48" s="46">
        <v>0</v>
      </c>
    </row>
    <row r="49" spans="1:11" ht="15.75" customHeight="1">
      <c r="A49" s="31" t="s">
        <v>113</v>
      </c>
      <c r="B49" s="46">
        <v>0</v>
      </c>
      <c r="D49" s="31" t="s">
        <v>113</v>
      </c>
      <c r="E49" s="46">
        <v>0</v>
      </c>
      <c r="G49" s="31" t="s">
        <v>113</v>
      </c>
      <c r="H49" s="46">
        <v>0</v>
      </c>
      <c r="J49" s="31" t="s">
        <v>113</v>
      </c>
      <c r="K49" s="46">
        <v>0</v>
      </c>
    </row>
    <row r="50" spans="1:11" ht="15.75" customHeight="1">
      <c r="A50" s="31" t="s">
        <v>114</v>
      </c>
      <c r="B50" s="48" t="s">
        <v>115</v>
      </c>
      <c r="D50" s="31" t="s">
        <v>114</v>
      </c>
      <c r="E50" s="48" t="s">
        <v>115</v>
      </c>
      <c r="G50" s="31" t="s">
        <v>114</v>
      </c>
      <c r="H50" s="48" t="s">
        <v>115</v>
      </c>
      <c r="J50" s="31" t="s">
        <v>114</v>
      </c>
      <c r="K50" s="48" t="s">
        <v>115</v>
      </c>
    </row>
    <row r="51" spans="1:11" ht="15.75" customHeight="1"/>
    <row r="52" spans="1:11" ht="15.75" customHeight="1"/>
    <row r="53" spans="1:11" ht="15.75" customHeight="1"/>
    <row r="54" spans="1:11" ht="15.75" customHeight="1"/>
    <row r="55" spans="1:11" ht="15.75" customHeight="1"/>
    <row r="56" spans="1:11" ht="15.75" customHeight="1"/>
    <row r="57" spans="1:11" ht="15.75" customHeight="1"/>
    <row r="58" spans="1:11" ht="15.75" customHeight="1"/>
    <row r="59" spans="1:11" ht="15.75" customHeight="1"/>
    <row r="60" spans="1:11" ht="15.75" customHeight="1"/>
    <row r="61" spans="1:11" ht="15.75" customHeight="1"/>
    <row r="62" spans="1:11" ht="15.75" customHeight="1"/>
    <row r="63" spans="1:11" ht="15.75" customHeight="1"/>
    <row r="64" spans="1: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N2:O2"/>
    <mergeCell ref="A32:B32"/>
    <mergeCell ref="D32:E32"/>
    <mergeCell ref="G32:H32"/>
    <mergeCell ref="J32:K32"/>
    <mergeCell ref="A2:B2"/>
    <mergeCell ref="D2:E2"/>
    <mergeCell ref="G2:H2"/>
    <mergeCell ref="J2:K2"/>
  </mergeCells>
  <pageMargins left="0.25" right="0.25" top="0.75" bottom="0.75" header="0" footer="0"/>
  <pageSetup paperSize="9" orientation="landscape"/>
  <legacyDrawing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000"/>
  <sheetViews>
    <sheetView topLeftCell="A150" workbookViewId="0">
      <selection activeCell="G174" sqref="G174"/>
    </sheetView>
  </sheetViews>
  <sheetFormatPr defaultColWidth="14.42578125" defaultRowHeight="15" customHeight="1"/>
  <cols>
    <col min="1" max="1" width="4.140625" customWidth="1"/>
    <col min="2" max="2" width="15" customWidth="1"/>
    <col min="3" max="3" width="8.7109375" customWidth="1"/>
    <col min="4" max="4" width="28.140625" customWidth="1"/>
    <col min="5" max="5" width="12" customWidth="1"/>
    <col min="6" max="6" width="8.7109375" customWidth="1"/>
    <col min="7" max="7" width="15.28515625" customWidth="1"/>
    <col min="8" max="26" width="8.7109375" customWidth="1"/>
  </cols>
  <sheetData>
    <row r="1" spans="1:7">
      <c r="A1" s="15" t="s">
        <v>30</v>
      </c>
    </row>
    <row r="2" spans="1:7" ht="53.25" customHeight="1">
      <c r="A2" s="183" t="s">
        <v>116</v>
      </c>
      <c r="B2" s="184"/>
      <c r="C2" s="184"/>
      <c r="D2" s="184"/>
      <c r="E2" s="184"/>
      <c r="F2" s="184"/>
      <c r="G2" s="185"/>
    </row>
    <row r="3" spans="1:7" ht="45.75">
      <c r="A3" s="186" t="s">
        <v>0</v>
      </c>
      <c r="B3" s="161"/>
      <c r="C3" s="161"/>
      <c r="D3" s="161"/>
      <c r="E3" s="161"/>
      <c r="F3" s="161"/>
      <c r="G3" s="161"/>
    </row>
    <row r="4" spans="1:7">
      <c r="A4" s="49"/>
      <c r="B4" s="49"/>
      <c r="C4" s="49"/>
      <c r="D4" s="49"/>
      <c r="E4" s="49"/>
      <c r="F4" s="49"/>
      <c r="G4" s="49"/>
    </row>
    <row r="5" spans="1:7">
      <c r="A5" s="49"/>
      <c r="B5" s="49"/>
      <c r="C5" s="49"/>
      <c r="D5" s="49"/>
      <c r="E5" s="49"/>
      <c r="F5" s="49"/>
      <c r="G5" s="49"/>
    </row>
    <row r="6" spans="1:7">
      <c r="A6" s="187" t="s">
        <v>117</v>
      </c>
      <c r="B6" s="161"/>
      <c r="C6" s="161"/>
      <c r="D6" s="161"/>
      <c r="E6" s="161"/>
      <c r="F6" s="161"/>
      <c r="G6" s="161"/>
    </row>
    <row r="7" spans="1:7">
      <c r="A7" s="187" t="s">
        <v>118</v>
      </c>
      <c r="B7" s="161"/>
      <c r="C7" s="161"/>
      <c r="D7" s="161"/>
      <c r="E7" s="161"/>
      <c r="F7" s="161"/>
      <c r="G7" s="161"/>
    </row>
    <row r="8" spans="1:7">
      <c r="A8" s="187" t="s">
        <v>119</v>
      </c>
      <c r="B8" s="161"/>
      <c r="C8" s="161"/>
      <c r="D8" s="161"/>
      <c r="E8" s="161"/>
      <c r="F8" s="161"/>
      <c r="G8" s="161"/>
    </row>
    <row r="9" spans="1:7">
      <c r="A9" s="187" t="s">
        <v>120</v>
      </c>
      <c r="B9" s="161"/>
      <c r="C9" s="161"/>
      <c r="D9" s="161"/>
      <c r="E9" s="161"/>
      <c r="F9" s="161"/>
      <c r="G9" s="161"/>
    </row>
    <row r="10" spans="1:7">
      <c r="A10" s="49"/>
      <c r="B10" s="49"/>
      <c r="C10" s="49"/>
      <c r="D10" s="49"/>
      <c r="E10" s="49"/>
      <c r="F10" s="49"/>
      <c r="G10" s="49"/>
    </row>
    <row r="11" spans="1:7">
      <c r="A11" s="49"/>
      <c r="B11" s="49"/>
      <c r="C11" s="49"/>
      <c r="D11" s="49"/>
      <c r="E11" s="49"/>
      <c r="F11" s="49"/>
      <c r="G11" s="49"/>
    </row>
    <row r="12" spans="1:7">
      <c r="A12" s="188" t="s">
        <v>121</v>
      </c>
      <c r="B12" s="161"/>
      <c r="C12" s="161"/>
      <c r="D12" s="161"/>
      <c r="E12" s="161"/>
      <c r="F12" s="161"/>
      <c r="G12" s="161"/>
    </row>
    <row r="13" spans="1:7">
      <c r="A13" s="49"/>
      <c r="B13" s="49"/>
      <c r="C13" s="49"/>
      <c r="D13" s="49"/>
      <c r="E13" s="49"/>
      <c r="F13" s="49"/>
      <c r="G13" s="49"/>
    </row>
    <row r="14" spans="1:7">
      <c r="A14" s="49"/>
      <c r="B14" s="49"/>
      <c r="C14" s="49"/>
      <c r="D14" s="49"/>
      <c r="E14" s="49"/>
      <c r="F14" s="49"/>
      <c r="G14" s="49"/>
    </row>
    <row r="15" spans="1:7">
      <c r="A15" s="189" t="s">
        <v>122</v>
      </c>
      <c r="B15" s="149"/>
      <c r="C15" s="149"/>
      <c r="D15" s="149"/>
      <c r="E15" s="149"/>
      <c r="F15" s="149"/>
      <c r="G15" s="150"/>
    </row>
    <row r="16" spans="1:7">
      <c r="A16" s="50" t="s">
        <v>123</v>
      </c>
      <c r="B16" s="51" t="s">
        <v>124</v>
      </c>
      <c r="C16" s="151" t="s">
        <v>125</v>
      </c>
      <c r="D16" s="149"/>
      <c r="E16" s="149"/>
      <c r="F16" s="149"/>
      <c r="G16" s="150"/>
    </row>
    <row r="17" spans="1:7">
      <c r="A17" s="50" t="s">
        <v>123</v>
      </c>
      <c r="B17" s="51" t="s">
        <v>126</v>
      </c>
      <c r="C17" s="151"/>
      <c r="D17" s="149"/>
      <c r="E17" s="149"/>
      <c r="F17" s="149"/>
      <c r="G17" s="150"/>
    </row>
    <row r="18" spans="1:7">
      <c r="A18" s="50" t="s">
        <v>123</v>
      </c>
      <c r="B18" s="51" t="s">
        <v>127</v>
      </c>
      <c r="C18" s="151" t="s">
        <v>128</v>
      </c>
      <c r="D18" s="149"/>
      <c r="E18" s="149"/>
      <c r="F18" s="149"/>
      <c r="G18" s="150"/>
    </row>
    <row r="19" spans="1:7">
      <c r="A19" s="49"/>
      <c r="B19" s="49"/>
      <c r="C19" s="49"/>
      <c r="D19" s="49"/>
      <c r="E19" s="49"/>
      <c r="F19" s="49"/>
      <c r="G19" s="49"/>
    </row>
    <row r="20" spans="1:7">
      <c r="A20" s="181" t="s">
        <v>129</v>
      </c>
      <c r="B20" s="149"/>
      <c r="C20" s="149"/>
      <c r="D20" s="149"/>
      <c r="E20" s="149"/>
      <c r="F20" s="149"/>
      <c r="G20" s="150"/>
    </row>
    <row r="21" spans="1:7" ht="15.75" customHeight="1">
      <c r="A21" s="50" t="s">
        <v>130</v>
      </c>
      <c r="B21" s="151" t="s">
        <v>131</v>
      </c>
      <c r="C21" s="149"/>
      <c r="D21" s="149"/>
      <c r="E21" s="150"/>
      <c r="F21" s="190" t="s">
        <v>132</v>
      </c>
      <c r="G21" s="150"/>
    </row>
    <row r="22" spans="1:7" ht="15.75" customHeight="1">
      <c r="A22" s="50" t="s">
        <v>133</v>
      </c>
      <c r="B22" s="151" t="s">
        <v>134</v>
      </c>
      <c r="C22" s="149"/>
      <c r="D22" s="149"/>
      <c r="E22" s="150"/>
      <c r="F22" s="191" t="str">
        <f>Parametro!B8</f>
        <v>Maués AM</v>
      </c>
      <c r="G22" s="150"/>
    </row>
    <row r="23" spans="1:7" ht="15.75" customHeight="1">
      <c r="A23" s="50" t="s">
        <v>135</v>
      </c>
      <c r="B23" s="151" t="s">
        <v>136</v>
      </c>
      <c r="C23" s="149"/>
      <c r="D23" s="149"/>
      <c r="E23" s="150"/>
      <c r="F23" s="191">
        <f>Parametro!B11</f>
        <v>0</v>
      </c>
      <c r="G23" s="150"/>
    </row>
    <row r="24" spans="1:7" ht="15.75" customHeight="1">
      <c r="A24" s="50" t="s">
        <v>137</v>
      </c>
      <c r="B24" s="151" t="s">
        <v>138</v>
      </c>
      <c r="C24" s="149"/>
      <c r="D24" s="149"/>
      <c r="E24" s="150"/>
      <c r="F24" s="175">
        <v>12</v>
      </c>
      <c r="G24" s="150"/>
    </row>
    <row r="25" spans="1:7" ht="15.75" customHeight="1">
      <c r="A25" s="49"/>
      <c r="B25" s="49"/>
      <c r="C25" s="49"/>
      <c r="D25" s="49"/>
      <c r="E25" s="49"/>
      <c r="F25" s="49"/>
      <c r="G25" s="49"/>
    </row>
    <row r="26" spans="1:7" ht="15.75" customHeight="1">
      <c r="A26" s="181" t="s">
        <v>139</v>
      </c>
      <c r="B26" s="149"/>
      <c r="C26" s="149"/>
      <c r="D26" s="149"/>
      <c r="E26" s="149"/>
      <c r="F26" s="149"/>
      <c r="G26" s="150"/>
    </row>
    <row r="27" spans="1:7" ht="32.25" customHeight="1">
      <c r="A27" s="155" t="s">
        <v>140</v>
      </c>
      <c r="B27" s="149"/>
      <c r="C27" s="149"/>
      <c r="D27" s="150"/>
      <c r="E27" s="52" t="s">
        <v>141</v>
      </c>
      <c r="F27" s="155" t="s">
        <v>142</v>
      </c>
      <c r="G27" s="150"/>
    </row>
    <row r="28" spans="1:7" ht="36.75" customHeight="1">
      <c r="A28" s="182" t="str">
        <f>Parametro!B9</f>
        <v>Cozinheira</v>
      </c>
      <c r="B28" s="149"/>
      <c r="C28" s="149"/>
      <c r="D28" s="150"/>
      <c r="E28" s="53" t="s">
        <v>15</v>
      </c>
      <c r="F28" s="176">
        <f>Parametro!B4</f>
        <v>1</v>
      </c>
      <c r="G28" s="150"/>
    </row>
    <row r="29" spans="1:7" ht="15.75" customHeight="1">
      <c r="A29" s="153" t="s">
        <v>143</v>
      </c>
      <c r="B29" s="154"/>
      <c r="C29" s="154"/>
      <c r="D29" s="154"/>
      <c r="E29" s="154"/>
      <c r="F29" s="154"/>
      <c r="G29" s="154"/>
    </row>
    <row r="30" spans="1:7" ht="15.75" customHeight="1">
      <c r="A30" s="160" t="s">
        <v>144</v>
      </c>
      <c r="B30" s="161"/>
      <c r="C30" s="161"/>
      <c r="D30" s="161"/>
      <c r="E30" s="161"/>
      <c r="F30" s="161"/>
      <c r="G30" s="161"/>
    </row>
    <row r="31" spans="1:7" ht="15.75" customHeight="1">
      <c r="A31" s="49"/>
      <c r="B31" s="49"/>
      <c r="C31" s="49"/>
      <c r="D31" s="49"/>
      <c r="E31" s="49"/>
      <c r="F31" s="49"/>
      <c r="G31" s="49"/>
    </row>
    <row r="32" spans="1:7" ht="15.75" customHeight="1">
      <c r="A32" s="181" t="s">
        <v>145</v>
      </c>
      <c r="B32" s="149"/>
      <c r="C32" s="149"/>
      <c r="D32" s="149"/>
      <c r="E32" s="149"/>
      <c r="F32" s="149"/>
      <c r="G32" s="150"/>
    </row>
    <row r="33" spans="1:7" ht="15.75" customHeight="1">
      <c r="A33" s="177" t="s">
        <v>146</v>
      </c>
      <c r="B33" s="149"/>
      <c r="C33" s="149"/>
      <c r="D33" s="149"/>
      <c r="E33" s="149"/>
      <c r="F33" s="149"/>
      <c r="G33" s="150"/>
    </row>
    <row r="34" spans="1:7" ht="15.75" customHeight="1">
      <c r="A34" s="50">
        <v>1</v>
      </c>
      <c r="B34" s="151" t="s">
        <v>147</v>
      </c>
      <c r="C34" s="149"/>
      <c r="D34" s="150"/>
      <c r="E34" s="178" t="str">
        <f>A28</f>
        <v>Cozinheira</v>
      </c>
      <c r="F34" s="149"/>
      <c r="G34" s="150"/>
    </row>
    <row r="35" spans="1:7" ht="15.75" customHeight="1">
      <c r="A35" s="50">
        <v>2</v>
      </c>
      <c r="B35" s="151" t="s">
        <v>148</v>
      </c>
      <c r="C35" s="149"/>
      <c r="D35" s="150"/>
      <c r="E35" s="175" t="str">
        <f>Parametro!B10</f>
        <v>5132-05</v>
      </c>
      <c r="F35" s="149"/>
      <c r="G35" s="150"/>
    </row>
    <row r="36" spans="1:7" ht="15.75" customHeight="1">
      <c r="A36" s="50">
        <v>3</v>
      </c>
      <c r="B36" s="151" t="s">
        <v>149</v>
      </c>
      <c r="C36" s="149"/>
      <c r="D36" s="150"/>
      <c r="E36" s="179">
        <f>Parametro!B16</f>
        <v>0</v>
      </c>
      <c r="F36" s="149"/>
      <c r="G36" s="150"/>
    </row>
    <row r="37" spans="1:7" ht="15.75" customHeight="1">
      <c r="A37" s="50">
        <v>4</v>
      </c>
      <c r="B37" s="151" t="s">
        <v>150</v>
      </c>
      <c r="C37" s="149"/>
      <c r="D37" s="150"/>
      <c r="E37" s="180">
        <f>Parametro!B11</f>
        <v>0</v>
      </c>
      <c r="F37" s="149"/>
      <c r="G37" s="150"/>
    </row>
    <row r="38" spans="1:7" ht="15.75" customHeight="1">
      <c r="A38" s="50">
        <v>5</v>
      </c>
      <c r="B38" s="151" t="s">
        <v>151</v>
      </c>
      <c r="C38" s="149"/>
      <c r="D38" s="150"/>
      <c r="E38" s="174">
        <f>Parametro!B13</f>
        <v>0</v>
      </c>
      <c r="F38" s="149"/>
      <c r="G38" s="150"/>
    </row>
    <row r="39" spans="1:7" ht="15.75" customHeight="1">
      <c r="A39" s="50">
        <v>6</v>
      </c>
      <c r="B39" s="151" t="s">
        <v>152</v>
      </c>
      <c r="C39" s="149"/>
      <c r="D39" s="150"/>
      <c r="E39" s="175">
        <v>22</v>
      </c>
      <c r="F39" s="149"/>
      <c r="G39" s="150"/>
    </row>
    <row r="40" spans="1:7" ht="15.75" customHeight="1">
      <c r="A40" s="50">
        <v>7</v>
      </c>
      <c r="B40" s="151" t="s">
        <v>153</v>
      </c>
      <c r="C40" s="149"/>
      <c r="D40" s="150"/>
      <c r="E40" s="176">
        <f>Parametro!B15</f>
        <v>220</v>
      </c>
      <c r="F40" s="149"/>
      <c r="G40" s="150"/>
    </row>
    <row r="41" spans="1:7" ht="15.75" customHeight="1">
      <c r="A41" s="50">
        <v>8</v>
      </c>
      <c r="B41" s="151" t="s">
        <v>154</v>
      </c>
      <c r="C41" s="149"/>
      <c r="D41" s="150"/>
      <c r="E41" s="180"/>
      <c r="F41" s="149"/>
      <c r="G41" s="150"/>
    </row>
    <row r="42" spans="1:7" ht="15.75" customHeight="1">
      <c r="A42" s="153" t="s">
        <v>155</v>
      </c>
      <c r="B42" s="154"/>
      <c r="C42" s="154"/>
      <c r="D42" s="154"/>
      <c r="E42" s="154"/>
      <c r="F42" s="154"/>
      <c r="G42" s="154"/>
    </row>
    <row r="43" spans="1:7" ht="15.75" customHeight="1">
      <c r="A43" s="160" t="s">
        <v>156</v>
      </c>
      <c r="B43" s="161"/>
      <c r="C43" s="161"/>
      <c r="D43" s="161"/>
      <c r="E43" s="161"/>
      <c r="F43" s="161"/>
      <c r="G43" s="161"/>
    </row>
    <row r="44" spans="1:7" ht="15.75" customHeight="1">
      <c r="A44" s="49"/>
      <c r="B44" s="49"/>
      <c r="C44" s="49"/>
      <c r="D44" s="49"/>
      <c r="E44" s="49"/>
      <c r="F44" s="49"/>
      <c r="G44" s="49"/>
    </row>
    <row r="45" spans="1:7" ht="15.75" customHeight="1">
      <c r="A45" s="157" t="s">
        <v>157</v>
      </c>
      <c r="B45" s="149"/>
      <c r="C45" s="149"/>
      <c r="D45" s="149"/>
      <c r="E45" s="149"/>
      <c r="F45" s="149"/>
      <c r="G45" s="150"/>
    </row>
    <row r="46" spans="1:7" ht="15.75" customHeight="1">
      <c r="A46" s="52">
        <v>1</v>
      </c>
      <c r="B46" s="155" t="s">
        <v>158</v>
      </c>
      <c r="C46" s="149"/>
      <c r="D46" s="149"/>
      <c r="E46" s="149"/>
      <c r="F46" s="150"/>
      <c r="G46" s="52" t="s">
        <v>159</v>
      </c>
    </row>
    <row r="47" spans="1:7" ht="15.75" customHeight="1">
      <c r="A47" s="50" t="s">
        <v>130</v>
      </c>
      <c r="B47" s="151" t="s">
        <v>160</v>
      </c>
      <c r="C47" s="149"/>
      <c r="D47" s="149"/>
      <c r="E47" s="149"/>
      <c r="F47" s="150"/>
      <c r="G47" s="54">
        <f>Parametro!B16</f>
        <v>0</v>
      </c>
    </row>
    <row r="48" spans="1:7" ht="15.75" customHeight="1">
      <c r="A48" s="50" t="s">
        <v>133</v>
      </c>
      <c r="B48" s="156" t="s">
        <v>161</v>
      </c>
      <c r="C48" s="149"/>
      <c r="D48" s="149"/>
      <c r="E48" s="150"/>
      <c r="F48" s="55">
        <v>0</v>
      </c>
      <c r="G48" s="56">
        <f>ROUND(($G$47+G50)*F48,2)</f>
        <v>0</v>
      </c>
    </row>
    <row r="49" spans="1:7" ht="15.75" customHeight="1">
      <c r="A49" s="50" t="s">
        <v>135</v>
      </c>
      <c r="B49" s="156" t="s">
        <v>162</v>
      </c>
      <c r="C49" s="149"/>
      <c r="D49" s="149"/>
      <c r="E49" s="150"/>
      <c r="F49" s="55">
        <v>0</v>
      </c>
      <c r="G49" s="56">
        <f>ROUND($G$47*F49,2)</f>
        <v>0</v>
      </c>
    </row>
    <row r="50" spans="1:7" ht="15.75" customHeight="1">
      <c r="A50" s="50" t="s">
        <v>137</v>
      </c>
      <c r="B50" s="151" t="s">
        <v>163</v>
      </c>
      <c r="C50" s="149"/>
      <c r="D50" s="149"/>
      <c r="E50" s="149"/>
      <c r="F50" s="150"/>
      <c r="G50" s="56">
        <v>0</v>
      </c>
    </row>
    <row r="51" spans="1:7" ht="15.75" customHeight="1">
      <c r="A51" s="50" t="s">
        <v>164</v>
      </c>
      <c r="B51" s="151" t="s">
        <v>165</v>
      </c>
      <c r="C51" s="149"/>
      <c r="D51" s="149"/>
      <c r="E51" s="149"/>
      <c r="F51" s="150"/>
      <c r="G51" s="56">
        <v>0</v>
      </c>
    </row>
    <row r="52" spans="1:7" ht="15.75" customHeight="1">
      <c r="A52" s="152" t="s">
        <v>166</v>
      </c>
      <c r="B52" s="149"/>
      <c r="C52" s="149"/>
      <c r="D52" s="149"/>
      <c r="E52" s="149"/>
      <c r="F52" s="150"/>
      <c r="G52" s="57">
        <f>ROUND(SUM(G47:G50),2)</f>
        <v>0</v>
      </c>
    </row>
    <row r="53" spans="1:7" ht="15.75" customHeight="1">
      <c r="A53" s="49"/>
      <c r="B53" s="49"/>
      <c r="C53" s="49"/>
      <c r="D53" s="49"/>
      <c r="E53" s="49"/>
      <c r="F53" s="49"/>
      <c r="G53" s="49"/>
    </row>
    <row r="54" spans="1:7" ht="15.75" customHeight="1">
      <c r="A54" s="157" t="s">
        <v>167</v>
      </c>
      <c r="B54" s="149"/>
      <c r="C54" s="149"/>
      <c r="D54" s="149"/>
      <c r="E54" s="149"/>
      <c r="F54" s="149"/>
      <c r="G54" s="150"/>
    </row>
    <row r="55" spans="1:7" ht="15.75" customHeight="1">
      <c r="A55" s="173" t="s">
        <v>168</v>
      </c>
      <c r="B55" s="149"/>
      <c r="C55" s="149"/>
      <c r="D55" s="149"/>
      <c r="E55" s="149"/>
      <c r="F55" s="149"/>
      <c r="G55" s="150"/>
    </row>
    <row r="56" spans="1:7" ht="15.75" customHeight="1">
      <c r="A56" s="52" t="s">
        <v>169</v>
      </c>
      <c r="B56" s="155" t="s">
        <v>170</v>
      </c>
      <c r="C56" s="149"/>
      <c r="D56" s="149"/>
      <c r="E56" s="150"/>
      <c r="F56" s="52" t="s">
        <v>171</v>
      </c>
      <c r="G56" s="52" t="s">
        <v>159</v>
      </c>
    </row>
    <row r="57" spans="1:7" ht="15.75" customHeight="1">
      <c r="A57" s="50" t="s">
        <v>130</v>
      </c>
      <c r="B57" s="156" t="s">
        <v>172</v>
      </c>
      <c r="C57" s="149"/>
      <c r="D57" s="149"/>
      <c r="E57" s="150"/>
      <c r="F57" s="58">
        <f>1/12</f>
        <v>8.3333333333333329E-2</v>
      </c>
      <c r="G57" s="56">
        <f t="shared" ref="G57:G58" si="0">ROUND($G$52*F57,2)</f>
        <v>0</v>
      </c>
    </row>
    <row r="58" spans="1:7" ht="15.75" customHeight="1">
      <c r="A58" s="50" t="s">
        <v>133</v>
      </c>
      <c r="B58" s="151" t="s">
        <v>173</v>
      </c>
      <c r="C58" s="149"/>
      <c r="D58" s="149"/>
      <c r="E58" s="150"/>
      <c r="F58" s="58">
        <v>0.1111</v>
      </c>
      <c r="G58" s="56">
        <f t="shared" si="0"/>
        <v>0</v>
      </c>
    </row>
    <row r="59" spans="1:7" ht="15.75" customHeight="1">
      <c r="A59" s="152" t="s">
        <v>174</v>
      </c>
      <c r="B59" s="149"/>
      <c r="C59" s="149"/>
      <c r="D59" s="149"/>
      <c r="E59" s="149"/>
      <c r="F59" s="150"/>
      <c r="G59" s="57">
        <f>ROUND(SUM(G57:G58),2)</f>
        <v>0</v>
      </c>
    </row>
    <row r="60" spans="1:7" ht="15.75" customHeight="1">
      <c r="A60" s="153" t="s">
        <v>175</v>
      </c>
      <c r="B60" s="154"/>
      <c r="C60" s="154"/>
      <c r="D60" s="154"/>
      <c r="E60" s="154"/>
      <c r="F60" s="154"/>
      <c r="G60" s="154"/>
    </row>
    <row r="61" spans="1:7" ht="15.75" customHeight="1">
      <c r="A61" s="160" t="s">
        <v>176</v>
      </c>
      <c r="B61" s="161"/>
      <c r="C61" s="161"/>
      <c r="D61" s="161"/>
      <c r="E61" s="161"/>
      <c r="F61" s="161"/>
      <c r="G61" s="161"/>
    </row>
    <row r="62" spans="1:7" ht="15.75" customHeight="1">
      <c r="A62" s="49"/>
      <c r="B62" s="49"/>
      <c r="C62" s="49"/>
      <c r="D62" s="49"/>
      <c r="E62" s="49"/>
      <c r="F62" s="49"/>
      <c r="G62" s="49"/>
    </row>
    <row r="63" spans="1:7" ht="15.75" customHeight="1">
      <c r="A63" s="59"/>
      <c r="B63" s="49"/>
      <c r="C63" s="49"/>
      <c r="D63" s="49"/>
      <c r="E63" s="49"/>
      <c r="F63" s="49"/>
      <c r="G63" s="49"/>
    </row>
    <row r="64" spans="1:7" ht="15.75" customHeight="1">
      <c r="A64" s="158" t="s">
        <v>177</v>
      </c>
      <c r="B64" s="149"/>
      <c r="C64" s="149"/>
      <c r="D64" s="149"/>
      <c r="E64" s="149"/>
      <c r="F64" s="150"/>
      <c r="G64" s="60">
        <f>ROUND($G$52+$G$59,2)</f>
        <v>0</v>
      </c>
    </row>
    <row r="65" spans="1:7" ht="15.75" customHeight="1">
      <c r="A65" s="173" t="s">
        <v>178</v>
      </c>
      <c r="B65" s="149"/>
      <c r="C65" s="149"/>
      <c r="D65" s="149"/>
      <c r="E65" s="149"/>
      <c r="F65" s="149"/>
      <c r="G65" s="150"/>
    </row>
    <row r="66" spans="1:7" ht="15.75" customHeight="1">
      <c r="A66" s="52" t="s">
        <v>179</v>
      </c>
      <c r="B66" s="155" t="s">
        <v>180</v>
      </c>
      <c r="C66" s="149"/>
      <c r="D66" s="149"/>
      <c r="E66" s="150"/>
      <c r="F66" s="52" t="s">
        <v>171</v>
      </c>
      <c r="G66" s="52" t="s">
        <v>159</v>
      </c>
    </row>
    <row r="67" spans="1:7" ht="15.75" customHeight="1">
      <c r="A67" s="50" t="s">
        <v>130</v>
      </c>
      <c r="B67" s="156" t="s">
        <v>181</v>
      </c>
      <c r="C67" s="149"/>
      <c r="D67" s="149"/>
      <c r="E67" s="150"/>
      <c r="F67" s="58">
        <v>0.2</v>
      </c>
      <c r="G67" s="56">
        <f t="shared" ref="G67:G75" si="1">ROUND($G$64*F67,2)</f>
        <v>0</v>
      </c>
    </row>
    <row r="68" spans="1:7" ht="15.75" customHeight="1">
      <c r="A68" s="50" t="s">
        <v>182</v>
      </c>
      <c r="B68" s="156" t="s">
        <v>183</v>
      </c>
      <c r="C68" s="149"/>
      <c r="D68" s="149"/>
      <c r="E68" s="150"/>
      <c r="F68" s="58">
        <v>2.5000000000000001E-2</v>
      </c>
      <c r="G68" s="56">
        <f t="shared" si="1"/>
        <v>0</v>
      </c>
    </row>
    <row r="69" spans="1:7" ht="15.75" customHeight="1">
      <c r="A69" s="50" t="s">
        <v>184</v>
      </c>
      <c r="B69" s="156" t="s">
        <v>185</v>
      </c>
      <c r="C69" s="149"/>
      <c r="D69" s="149"/>
      <c r="E69" s="150"/>
      <c r="F69" s="61">
        <v>0.03</v>
      </c>
      <c r="G69" s="56">
        <f t="shared" si="1"/>
        <v>0</v>
      </c>
    </row>
    <row r="70" spans="1:7" ht="15.75" customHeight="1">
      <c r="A70" s="50" t="s">
        <v>133</v>
      </c>
      <c r="B70" s="156" t="s">
        <v>186</v>
      </c>
      <c r="C70" s="149"/>
      <c r="D70" s="149"/>
      <c r="E70" s="150"/>
      <c r="F70" s="58">
        <v>0.08</v>
      </c>
      <c r="G70" s="56">
        <f t="shared" si="1"/>
        <v>0</v>
      </c>
    </row>
    <row r="71" spans="1:7" ht="15.75" customHeight="1">
      <c r="A71" s="50" t="s">
        <v>135</v>
      </c>
      <c r="B71" s="156" t="s">
        <v>187</v>
      </c>
      <c r="C71" s="149"/>
      <c r="D71" s="149"/>
      <c r="E71" s="150"/>
      <c r="F71" s="58">
        <v>1.4999999999999999E-2</v>
      </c>
      <c r="G71" s="56">
        <f t="shared" si="1"/>
        <v>0</v>
      </c>
    </row>
    <row r="72" spans="1:7" ht="15.75" customHeight="1">
      <c r="A72" s="50" t="s">
        <v>137</v>
      </c>
      <c r="B72" s="156" t="s">
        <v>188</v>
      </c>
      <c r="C72" s="149"/>
      <c r="D72" s="149"/>
      <c r="E72" s="150"/>
      <c r="F72" s="58">
        <v>0.01</v>
      </c>
      <c r="G72" s="56">
        <f t="shared" si="1"/>
        <v>0</v>
      </c>
    </row>
    <row r="73" spans="1:7" ht="15.75" customHeight="1">
      <c r="A73" s="50" t="s">
        <v>164</v>
      </c>
      <c r="B73" s="156" t="s">
        <v>189</v>
      </c>
      <c r="C73" s="149"/>
      <c r="D73" s="149"/>
      <c r="E73" s="150"/>
      <c r="F73" s="58">
        <v>6.0000000000000001E-3</v>
      </c>
      <c r="G73" s="56">
        <f t="shared" si="1"/>
        <v>0</v>
      </c>
    </row>
    <row r="74" spans="1:7" ht="15.75" customHeight="1">
      <c r="A74" s="50" t="s">
        <v>190</v>
      </c>
      <c r="B74" s="156" t="s">
        <v>191</v>
      </c>
      <c r="C74" s="149"/>
      <c r="D74" s="149"/>
      <c r="E74" s="150"/>
      <c r="F74" s="58">
        <v>2E-3</v>
      </c>
      <c r="G74" s="56">
        <f t="shared" si="1"/>
        <v>0</v>
      </c>
    </row>
    <row r="75" spans="1:7" ht="15.75" customHeight="1">
      <c r="A75" s="152" t="s">
        <v>192</v>
      </c>
      <c r="B75" s="149"/>
      <c r="C75" s="149"/>
      <c r="D75" s="149"/>
      <c r="E75" s="150"/>
      <c r="F75" s="62">
        <f>SUM(F67:F74)</f>
        <v>0.36800000000000005</v>
      </c>
      <c r="G75" s="57">
        <f t="shared" si="1"/>
        <v>0</v>
      </c>
    </row>
    <row r="76" spans="1:7" ht="15.75" customHeight="1">
      <c r="A76" s="159" t="s">
        <v>193</v>
      </c>
      <c r="B76" s="154"/>
      <c r="C76" s="154"/>
      <c r="D76" s="154"/>
      <c r="E76" s="154"/>
      <c r="F76" s="154"/>
      <c r="G76" s="154"/>
    </row>
    <row r="77" spans="1:7" ht="15.75" customHeight="1">
      <c r="A77" s="172" t="s">
        <v>194</v>
      </c>
      <c r="B77" s="161"/>
      <c r="C77" s="161"/>
      <c r="D77" s="161"/>
      <c r="E77" s="161"/>
      <c r="F77" s="161"/>
      <c r="G77" s="161"/>
    </row>
    <row r="78" spans="1:7" ht="15.75" customHeight="1">
      <c r="A78" s="172" t="s">
        <v>195</v>
      </c>
      <c r="B78" s="161"/>
      <c r="C78" s="161"/>
      <c r="D78" s="161"/>
      <c r="E78" s="161"/>
      <c r="F78" s="161"/>
      <c r="G78" s="161"/>
    </row>
    <row r="79" spans="1:7" ht="15.75" customHeight="1">
      <c r="A79" s="49"/>
      <c r="B79" s="49"/>
      <c r="C79" s="49"/>
      <c r="D79" s="49"/>
      <c r="E79" s="49"/>
      <c r="F79" s="49"/>
      <c r="G79" s="49"/>
    </row>
    <row r="80" spans="1:7" ht="15.75" customHeight="1">
      <c r="A80" s="173" t="s">
        <v>196</v>
      </c>
      <c r="B80" s="149"/>
      <c r="C80" s="149"/>
      <c r="D80" s="149"/>
      <c r="E80" s="149"/>
      <c r="F80" s="149"/>
      <c r="G80" s="150"/>
    </row>
    <row r="81" spans="1:7" ht="15.75" customHeight="1">
      <c r="A81" s="52" t="s">
        <v>197</v>
      </c>
      <c r="B81" s="155" t="s">
        <v>198</v>
      </c>
      <c r="C81" s="149"/>
      <c r="D81" s="149"/>
      <c r="E81" s="149"/>
      <c r="F81" s="150"/>
      <c r="G81" s="52" t="s">
        <v>159</v>
      </c>
    </row>
    <row r="82" spans="1:7" ht="15.75" customHeight="1">
      <c r="A82" s="50" t="s">
        <v>130</v>
      </c>
      <c r="B82" s="156" t="s">
        <v>199</v>
      </c>
      <c r="C82" s="149"/>
      <c r="D82" s="150"/>
      <c r="E82" s="63" t="s">
        <v>200</v>
      </c>
      <c r="F82" s="64">
        <f>Parametro!B22</f>
        <v>0</v>
      </c>
      <c r="G82" s="65">
        <f>ROUND(ROUND($E$39,0)*2*F82,2)</f>
        <v>0</v>
      </c>
    </row>
    <row r="83" spans="1:7" ht="15.75" customHeight="1">
      <c r="A83" s="66" t="s">
        <v>201</v>
      </c>
      <c r="B83" s="168" t="s">
        <v>202</v>
      </c>
      <c r="C83" s="149"/>
      <c r="D83" s="149"/>
      <c r="E83" s="150"/>
      <c r="F83" s="67">
        <v>0.06</v>
      </c>
      <c r="G83" s="68">
        <f>IF(G82&gt;G52*6%,G52*6%,G82)</f>
        <v>0</v>
      </c>
    </row>
    <row r="84" spans="1:7" ht="15.75" customHeight="1">
      <c r="A84" s="50" t="s">
        <v>133</v>
      </c>
      <c r="B84" s="151" t="s">
        <v>203</v>
      </c>
      <c r="C84" s="149"/>
      <c r="D84" s="150"/>
      <c r="E84" s="63" t="s">
        <v>200</v>
      </c>
      <c r="F84" s="64">
        <f>Parametro!B24</f>
        <v>0</v>
      </c>
      <c r="G84" s="65">
        <f>ROUND($E$39,0)*F84</f>
        <v>0</v>
      </c>
    </row>
    <row r="85" spans="1:7" ht="15.75" customHeight="1">
      <c r="A85" s="66" t="s">
        <v>204</v>
      </c>
      <c r="B85" s="168" t="s">
        <v>205</v>
      </c>
      <c r="C85" s="149"/>
      <c r="D85" s="149"/>
      <c r="E85" s="150"/>
      <c r="F85" s="67">
        <f>Parametro!B25</f>
        <v>0.1</v>
      </c>
      <c r="G85" s="68">
        <f>(ROUND(G84*F85,2))</f>
        <v>0</v>
      </c>
    </row>
    <row r="86" spans="1:7" ht="15.75" customHeight="1">
      <c r="A86" s="50" t="s">
        <v>135</v>
      </c>
      <c r="B86" s="151" t="s">
        <v>206</v>
      </c>
      <c r="C86" s="149"/>
      <c r="D86" s="149"/>
      <c r="E86" s="149"/>
      <c r="F86" s="150"/>
      <c r="G86" s="69">
        <f>Parametro!B26</f>
        <v>0</v>
      </c>
    </row>
    <row r="87" spans="1:7" ht="15.75" customHeight="1">
      <c r="A87" s="50" t="s">
        <v>207</v>
      </c>
      <c r="B87" s="15" t="s">
        <v>208</v>
      </c>
      <c r="G87" s="69">
        <v>0</v>
      </c>
    </row>
    <row r="88" spans="1:7" ht="15.75" customHeight="1">
      <c r="A88" s="50" t="s">
        <v>137</v>
      </c>
      <c r="B88" s="151" t="s">
        <v>209</v>
      </c>
      <c r="C88" s="149"/>
      <c r="D88" s="149"/>
      <c r="E88" s="149"/>
      <c r="F88" s="150"/>
      <c r="G88" s="69"/>
    </row>
    <row r="89" spans="1:7" ht="15.75" customHeight="1">
      <c r="A89" s="152" t="s">
        <v>210</v>
      </c>
      <c r="B89" s="149"/>
      <c r="C89" s="149"/>
      <c r="D89" s="149"/>
      <c r="E89" s="149"/>
      <c r="F89" s="150"/>
      <c r="G89" s="57">
        <f>SUM(G86-G87)+(G82-G83)+(G84-G85)</f>
        <v>0</v>
      </c>
    </row>
    <row r="90" spans="1:7" ht="15.75" customHeight="1">
      <c r="A90" s="159" t="s">
        <v>211</v>
      </c>
      <c r="B90" s="154"/>
      <c r="C90" s="154"/>
      <c r="D90" s="154"/>
      <c r="E90" s="154"/>
      <c r="F90" s="154"/>
      <c r="G90" s="154"/>
    </row>
    <row r="91" spans="1:7" ht="15.75" customHeight="1">
      <c r="A91" s="160" t="s">
        <v>212</v>
      </c>
      <c r="B91" s="161"/>
      <c r="C91" s="161"/>
      <c r="D91" s="161"/>
      <c r="E91" s="161"/>
      <c r="F91" s="161"/>
      <c r="G91" s="161"/>
    </row>
    <row r="92" spans="1:7" ht="15.75" customHeight="1">
      <c r="A92" s="49"/>
      <c r="B92" s="49"/>
      <c r="C92" s="49"/>
      <c r="D92" s="49"/>
      <c r="E92" s="49"/>
      <c r="F92" s="49"/>
      <c r="G92" s="49"/>
    </row>
    <row r="93" spans="1:7" ht="15.75" customHeight="1">
      <c r="A93" s="157" t="s">
        <v>213</v>
      </c>
      <c r="B93" s="149"/>
      <c r="C93" s="149"/>
      <c r="D93" s="149"/>
      <c r="E93" s="149"/>
      <c r="F93" s="149"/>
      <c r="G93" s="150"/>
    </row>
    <row r="94" spans="1:7" ht="15.75" customHeight="1">
      <c r="A94" s="52">
        <v>2</v>
      </c>
      <c r="B94" s="155" t="s">
        <v>214</v>
      </c>
      <c r="C94" s="149"/>
      <c r="D94" s="149"/>
      <c r="E94" s="149"/>
      <c r="F94" s="150"/>
      <c r="G94" s="52" t="s">
        <v>159</v>
      </c>
    </row>
    <row r="95" spans="1:7" ht="15.75" customHeight="1">
      <c r="A95" s="70" t="s">
        <v>169</v>
      </c>
      <c r="B95" s="162" t="s">
        <v>170</v>
      </c>
      <c r="C95" s="149"/>
      <c r="D95" s="149"/>
      <c r="E95" s="149"/>
      <c r="F95" s="150"/>
      <c r="G95" s="71">
        <f>$G$59</f>
        <v>0</v>
      </c>
    </row>
    <row r="96" spans="1:7" ht="15.75" customHeight="1">
      <c r="A96" s="70" t="s">
        <v>179</v>
      </c>
      <c r="B96" s="162" t="s">
        <v>180</v>
      </c>
      <c r="C96" s="149"/>
      <c r="D96" s="149"/>
      <c r="E96" s="149"/>
      <c r="F96" s="150"/>
      <c r="G96" s="71">
        <f>$G$75</f>
        <v>0</v>
      </c>
    </row>
    <row r="97" spans="1:8" ht="15.75" customHeight="1">
      <c r="A97" s="70" t="s">
        <v>197</v>
      </c>
      <c r="B97" s="162" t="s">
        <v>198</v>
      </c>
      <c r="C97" s="149"/>
      <c r="D97" s="149"/>
      <c r="E97" s="149"/>
      <c r="F97" s="150"/>
      <c r="G97" s="71">
        <f>$G$89</f>
        <v>0</v>
      </c>
    </row>
    <row r="98" spans="1:8" ht="15.75" customHeight="1">
      <c r="A98" s="152" t="s">
        <v>215</v>
      </c>
      <c r="B98" s="149"/>
      <c r="C98" s="149"/>
      <c r="D98" s="149"/>
      <c r="E98" s="149"/>
      <c r="F98" s="150"/>
      <c r="G98" s="57">
        <f>ROUND(SUM(G95:G97),2)</f>
        <v>0</v>
      </c>
    </row>
    <row r="99" spans="1:8" ht="15.75" customHeight="1">
      <c r="A99" s="49"/>
      <c r="B99" s="49"/>
      <c r="C99" s="49"/>
      <c r="D99" s="49"/>
      <c r="E99" s="49"/>
      <c r="F99" s="49"/>
      <c r="G99" s="49"/>
    </row>
    <row r="100" spans="1:8" ht="15.75" customHeight="1">
      <c r="A100" s="157" t="s">
        <v>216</v>
      </c>
      <c r="B100" s="149"/>
      <c r="C100" s="149"/>
      <c r="D100" s="149"/>
      <c r="E100" s="149"/>
      <c r="F100" s="149"/>
      <c r="G100" s="150"/>
    </row>
    <row r="101" spans="1:8" ht="15.75" customHeight="1">
      <c r="A101" s="52">
        <v>3</v>
      </c>
      <c r="B101" s="155" t="s">
        <v>217</v>
      </c>
      <c r="C101" s="149"/>
      <c r="D101" s="149"/>
      <c r="E101" s="150"/>
      <c r="F101" s="52" t="s">
        <v>171</v>
      </c>
      <c r="G101" s="52" t="s">
        <v>159</v>
      </c>
    </row>
    <row r="102" spans="1:8" ht="15.75" customHeight="1">
      <c r="A102" s="50" t="s">
        <v>130</v>
      </c>
      <c r="B102" s="156" t="s">
        <v>218</v>
      </c>
      <c r="C102" s="149"/>
      <c r="D102" s="149"/>
      <c r="E102" s="150"/>
      <c r="F102" s="72">
        <f>(1/12)*5%</f>
        <v>4.1666666666666666E-3</v>
      </c>
      <c r="G102" s="56">
        <f t="shared" ref="G102:G107" si="2">ROUND($G$64*F102,2)</f>
        <v>0</v>
      </c>
    </row>
    <row r="103" spans="1:8" ht="15.75" customHeight="1">
      <c r="A103" s="50" t="s">
        <v>133</v>
      </c>
      <c r="B103" s="51" t="s">
        <v>219</v>
      </c>
      <c r="C103" s="51"/>
      <c r="D103" s="51"/>
      <c r="E103" s="73">
        <f>$F$70</f>
        <v>0.08</v>
      </c>
      <c r="F103" s="74">
        <f>E103*F102</f>
        <v>3.3333333333333332E-4</v>
      </c>
      <c r="G103" s="75">
        <f t="shared" si="2"/>
        <v>0</v>
      </c>
      <c r="H103" s="76"/>
    </row>
    <row r="104" spans="1:8" ht="15.75" customHeight="1">
      <c r="A104" s="50" t="s">
        <v>135</v>
      </c>
      <c r="B104" s="51" t="s">
        <v>220</v>
      </c>
      <c r="C104" s="51"/>
      <c r="D104" s="51"/>
      <c r="E104" s="73">
        <v>0.02</v>
      </c>
      <c r="F104" s="74">
        <f>E104*F102</f>
        <v>8.3333333333333331E-5</v>
      </c>
      <c r="G104" s="75">
        <f t="shared" si="2"/>
        <v>0</v>
      </c>
      <c r="H104" s="76"/>
    </row>
    <row r="105" spans="1:8" ht="15.75" customHeight="1">
      <c r="A105" s="50" t="s">
        <v>137</v>
      </c>
      <c r="B105" s="151" t="s">
        <v>221</v>
      </c>
      <c r="C105" s="149"/>
      <c r="D105" s="149"/>
      <c r="E105" s="150"/>
      <c r="F105" s="77">
        <f>(7/30)/12</f>
        <v>1.9444444444444445E-2</v>
      </c>
      <c r="G105" s="56">
        <f t="shared" si="2"/>
        <v>0</v>
      </c>
      <c r="H105" s="78"/>
    </row>
    <row r="106" spans="1:8" ht="32.25" customHeight="1">
      <c r="A106" s="50" t="s">
        <v>164</v>
      </c>
      <c r="B106" s="148" t="s">
        <v>222</v>
      </c>
      <c r="C106" s="149"/>
      <c r="D106" s="149"/>
      <c r="E106" s="73">
        <f>$F$75</f>
        <v>0.36800000000000005</v>
      </c>
      <c r="F106" s="74">
        <f>E106*F105</f>
        <v>7.1555555555555565E-3</v>
      </c>
      <c r="G106" s="75">
        <f t="shared" si="2"/>
        <v>0</v>
      </c>
    </row>
    <row r="107" spans="1:8" ht="15.75" customHeight="1">
      <c r="A107" s="50" t="s">
        <v>190</v>
      </c>
      <c r="B107" s="51" t="s">
        <v>223</v>
      </c>
      <c r="C107" s="51"/>
      <c r="D107" s="51"/>
      <c r="E107" s="73">
        <v>0.02</v>
      </c>
      <c r="F107" s="74">
        <f>E107*F105</f>
        <v>3.8888888888888892E-4</v>
      </c>
      <c r="G107" s="75">
        <f t="shared" si="2"/>
        <v>0</v>
      </c>
    </row>
    <row r="108" spans="1:8" ht="15.75" customHeight="1">
      <c r="A108" s="152" t="s">
        <v>224</v>
      </c>
      <c r="B108" s="149"/>
      <c r="C108" s="149"/>
      <c r="D108" s="149"/>
      <c r="E108" s="149"/>
      <c r="F108" s="150"/>
      <c r="G108" s="57">
        <f>ROUND(SUM(G102:G107),2)</f>
        <v>0</v>
      </c>
    </row>
    <row r="109" spans="1:8" ht="15.75" customHeight="1">
      <c r="A109" s="49"/>
      <c r="B109" s="49"/>
      <c r="C109" s="49"/>
      <c r="D109" s="49"/>
      <c r="E109" s="49"/>
      <c r="F109" s="49"/>
      <c r="G109" s="49"/>
    </row>
    <row r="110" spans="1:8" ht="15.75" customHeight="1">
      <c r="A110" s="157" t="s">
        <v>225</v>
      </c>
      <c r="B110" s="149"/>
      <c r="C110" s="149"/>
      <c r="D110" s="149"/>
      <c r="E110" s="149"/>
      <c r="F110" s="149"/>
      <c r="G110" s="150"/>
    </row>
    <row r="111" spans="1:8" ht="15.75" customHeight="1">
      <c r="A111" s="158" t="s">
        <v>226</v>
      </c>
      <c r="B111" s="149"/>
      <c r="C111" s="149"/>
      <c r="D111" s="149"/>
      <c r="E111" s="149"/>
      <c r="F111" s="150"/>
      <c r="G111" s="60">
        <f>ROUND($G$52+$G$98+$G$108,2)</f>
        <v>0</v>
      </c>
    </row>
    <row r="112" spans="1:8" ht="15" customHeight="1">
      <c r="A112" s="155" t="s">
        <v>227</v>
      </c>
      <c r="B112" s="149"/>
      <c r="C112" s="149"/>
      <c r="D112" s="149"/>
      <c r="E112" s="149"/>
      <c r="F112" s="149"/>
      <c r="G112" s="150"/>
    </row>
    <row r="113" spans="1:7" ht="15.75" customHeight="1">
      <c r="A113" s="52" t="s">
        <v>228</v>
      </c>
      <c r="B113" s="155" t="s">
        <v>229</v>
      </c>
      <c r="C113" s="149"/>
      <c r="D113" s="149"/>
      <c r="E113" s="150"/>
      <c r="F113" s="52" t="s">
        <v>171</v>
      </c>
      <c r="G113" s="52" t="s">
        <v>159</v>
      </c>
    </row>
    <row r="114" spans="1:7" ht="15.75" customHeight="1">
      <c r="A114" s="50" t="s">
        <v>130</v>
      </c>
      <c r="B114" s="148" t="s">
        <v>230</v>
      </c>
      <c r="C114" s="149"/>
      <c r="D114" s="149"/>
      <c r="E114" s="150"/>
      <c r="F114" s="58">
        <v>9.2999999999999992E-3</v>
      </c>
      <c r="G114" s="56">
        <f>ROUND($G$111*F114,2)</f>
        <v>0</v>
      </c>
    </row>
    <row r="115" spans="1:7" ht="15.75" customHeight="1">
      <c r="A115" s="50" t="s">
        <v>123</v>
      </c>
      <c r="B115" s="148" t="s">
        <v>231</v>
      </c>
      <c r="C115" s="149"/>
      <c r="D115" s="149"/>
      <c r="E115" s="150"/>
      <c r="F115" s="79">
        <f>$F$75</f>
        <v>0.36800000000000005</v>
      </c>
      <c r="G115" s="56">
        <f>ROUND(G114*F115,2)</f>
        <v>0</v>
      </c>
    </row>
    <row r="116" spans="1:7" ht="15.75" customHeight="1">
      <c r="A116" s="50" t="s">
        <v>133</v>
      </c>
      <c r="B116" s="151" t="s">
        <v>232</v>
      </c>
      <c r="C116" s="149"/>
      <c r="D116" s="149"/>
      <c r="E116" s="150"/>
      <c r="F116" s="58">
        <f>SUM(2.64/30)/12</f>
        <v>7.3333333333333341E-3</v>
      </c>
      <c r="G116" s="56">
        <f t="shared" ref="G116:G120" si="3">ROUND($G$111*F116,2)</f>
        <v>0</v>
      </c>
    </row>
    <row r="117" spans="1:7" ht="15.75" customHeight="1">
      <c r="A117" s="50" t="s">
        <v>135</v>
      </c>
      <c r="B117" s="151" t="s">
        <v>233</v>
      </c>
      <c r="C117" s="149"/>
      <c r="D117" s="149"/>
      <c r="E117" s="150"/>
      <c r="F117" s="58">
        <f>(5/30/12)*2%</f>
        <v>2.7777777777777778E-4</v>
      </c>
      <c r="G117" s="56">
        <f t="shared" si="3"/>
        <v>0</v>
      </c>
    </row>
    <row r="118" spans="1:7" ht="15.75" customHeight="1">
      <c r="A118" s="50" t="s">
        <v>137</v>
      </c>
      <c r="B118" s="151" t="s">
        <v>234</v>
      </c>
      <c r="C118" s="149"/>
      <c r="D118" s="149"/>
      <c r="E118" s="150"/>
      <c r="F118" s="58">
        <f>(15/30/12)*8%</f>
        <v>3.3333333333333331E-3</v>
      </c>
      <c r="G118" s="56">
        <f t="shared" si="3"/>
        <v>0</v>
      </c>
    </row>
    <row r="119" spans="1:7" ht="15.75" customHeight="1">
      <c r="A119" s="50" t="s">
        <v>164</v>
      </c>
      <c r="B119" s="151" t="s">
        <v>235</v>
      </c>
      <c r="C119" s="149"/>
      <c r="D119" s="149"/>
      <c r="E119" s="150"/>
      <c r="F119" s="58">
        <f>(180/30/12)*0.3%</f>
        <v>1.5E-3</v>
      </c>
      <c r="G119" s="56">
        <f t="shared" si="3"/>
        <v>0</v>
      </c>
    </row>
    <row r="120" spans="1:7" ht="15.75" customHeight="1">
      <c r="A120" s="50" t="s">
        <v>190</v>
      </c>
      <c r="B120" s="148" t="s">
        <v>236</v>
      </c>
      <c r="C120" s="149"/>
      <c r="D120" s="149"/>
      <c r="E120" s="150"/>
      <c r="F120" s="58">
        <f>(5/30/12)*100%</f>
        <v>1.3888888888888888E-2</v>
      </c>
      <c r="G120" s="56">
        <f t="shared" si="3"/>
        <v>0</v>
      </c>
    </row>
    <row r="121" spans="1:7" ht="15.75" customHeight="1">
      <c r="A121" s="152" t="s">
        <v>237</v>
      </c>
      <c r="B121" s="149"/>
      <c r="C121" s="149"/>
      <c r="D121" s="149"/>
      <c r="E121" s="149"/>
      <c r="F121" s="150"/>
      <c r="G121" s="57">
        <f>ROUND(SUM(G114:G120),2)</f>
        <v>0</v>
      </c>
    </row>
    <row r="122" spans="1:7" ht="15.75" customHeight="1">
      <c r="A122" s="153" t="s">
        <v>238</v>
      </c>
      <c r="B122" s="154"/>
      <c r="C122" s="154"/>
      <c r="D122" s="154"/>
      <c r="E122" s="154"/>
      <c r="F122" s="154"/>
      <c r="G122" s="154"/>
    </row>
    <row r="123" spans="1:7" ht="15.75" customHeight="1">
      <c r="A123" s="170"/>
      <c r="B123" s="171"/>
      <c r="C123" s="171"/>
      <c r="D123" s="171"/>
      <c r="E123" s="171"/>
      <c r="F123" s="171"/>
      <c r="G123" s="171"/>
    </row>
    <row r="124" spans="1:7" ht="15.75" customHeight="1">
      <c r="A124" s="170"/>
      <c r="B124" s="171"/>
      <c r="C124" s="171"/>
      <c r="D124" s="171"/>
      <c r="E124" s="171"/>
      <c r="F124" s="171"/>
      <c r="G124" s="171"/>
    </row>
    <row r="125" spans="1:7" ht="15.75" customHeight="1">
      <c r="A125" s="52" t="s">
        <v>239</v>
      </c>
      <c r="B125" s="155" t="s">
        <v>240</v>
      </c>
      <c r="C125" s="149"/>
      <c r="D125" s="149"/>
      <c r="E125" s="150"/>
      <c r="F125" s="52" t="s">
        <v>241</v>
      </c>
      <c r="G125" s="52" t="s">
        <v>159</v>
      </c>
    </row>
    <row r="126" spans="1:7" ht="15.75" customHeight="1">
      <c r="A126" s="50" t="s">
        <v>130</v>
      </c>
      <c r="B126" s="151" t="s">
        <v>242</v>
      </c>
      <c r="C126" s="149"/>
      <c r="D126" s="149"/>
      <c r="E126" s="150"/>
      <c r="F126" s="64">
        <v>0</v>
      </c>
      <c r="G126" s="56">
        <f>ROUND(F126*$E$39,2)</f>
        <v>0</v>
      </c>
    </row>
    <row r="127" spans="1:7" ht="15.75" customHeight="1">
      <c r="A127" s="152" t="s">
        <v>243</v>
      </c>
      <c r="B127" s="149"/>
      <c r="C127" s="149"/>
      <c r="D127" s="149"/>
      <c r="E127" s="149"/>
      <c r="F127" s="150"/>
      <c r="G127" s="57">
        <f>ROUND(SUM(G126),2)</f>
        <v>0</v>
      </c>
    </row>
    <row r="128" spans="1:7" ht="15.75" customHeight="1">
      <c r="A128" s="153" t="s">
        <v>244</v>
      </c>
      <c r="B128" s="154"/>
      <c r="C128" s="154"/>
      <c r="D128" s="154"/>
      <c r="E128" s="154"/>
      <c r="F128" s="154"/>
      <c r="G128" s="154"/>
    </row>
    <row r="129" spans="1:7" ht="15.75" customHeight="1">
      <c r="A129" s="49"/>
      <c r="B129" s="49"/>
      <c r="C129" s="49"/>
      <c r="D129" s="49"/>
      <c r="E129" s="49"/>
      <c r="F129" s="49"/>
      <c r="G129" s="49"/>
    </row>
    <row r="130" spans="1:7" ht="15.75" customHeight="1">
      <c r="A130" s="157" t="s">
        <v>245</v>
      </c>
      <c r="B130" s="149"/>
      <c r="C130" s="149"/>
      <c r="D130" s="149"/>
      <c r="E130" s="149"/>
      <c r="F130" s="149"/>
      <c r="G130" s="150"/>
    </row>
    <row r="131" spans="1:7" ht="15.75" customHeight="1">
      <c r="A131" s="52">
        <v>4</v>
      </c>
      <c r="B131" s="155" t="s">
        <v>214</v>
      </c>
      <c r="C131" s="149"/>
      <c r="D131" s="149"/>
      <c r="E131" s="150"/>
      <c r="F131" s="52" t="s">
        <v>171</v>
      </c>
      <c r="G131" s="52" t="s">
        <v>159</v>
      </c>
    </row>
    <row r="132" spans="1:7" ht="15.75" customHeight="1">
      <c r="A132" s="70" t="s">
        <v>228</v>
      </c>
      <c r="B132" s="162" t="s">
        <v>246</v>
      </c>
      <c r="C132" s="149"/>
      <c r="D132" s="149"/>
      <c r="E132" s="150"/>
      <c r="F132" s="80" t="s">
        <v>123</v>
      </c>
      <c r="G132" s="71">
        <f>$G$121</f>
        <v>0</v>
      </c>
    </row>
    <row r="133" spans="1:7" ht="15.75" customHeight="1">
      <c r="A133" s="70" t="s">
        <v>239</v>
      </c>
      <c r="B133" s="162" t="s">
        <v>247</v>
      </c>
      <c r="C133" s="149"/>
      <c r="D133" s="149"/>
      <c r="E133" s="150"/>
      <c r="F133" s="80" t="s">
        <v>123</v>
      </c>
      <c r="G133" s="71">
        <f>$G$127</f>
        <v>0</v>
      </c>
    </row>
    <row r="134" spans="1:7" ht="15.75" customHeight="1">
      <c r="A134" s="152" t="s">
        <v>248</v>
      </c>
      <c r="B134" s="149"/>
      <c r="C134" s="149"/>
      <c r="D134" s="149"/>
      <c r="E134" s="149"/>
      <c r="F134" s="150"/>
      <c r="G134" s="57">
        <f>ROUND(SUM(G132:G133),2)</f>
        <v>0</v>
      </c>
    </row>
    <row r="135" spans="1:7" ht="15.75" customHeight="1">
      <c r="A135" s="49"/>
      <c r="B135" s="49"/>
      <c r="C135" s="49"/>
      <c r="D135" s="49"/>
      <c r="E135" s="49"/>
      <c r="F135" s="49"/>
      <c r="G135" s="49"/>
    </row>
    <row r="136" spans="1:7" ht="15.75" customHeight="1">
      <c r="A136" s="157" t="s">
        <v>249</v>
      </c>
      <c r="B136" s="149"/>
      <c r="C136" s="149"/>
      <c r="D136" s="149"/>
      <c r="E136" s="149"/>
      <c r="F136" s="149"/>
      <c r="G136" s="150"/>
    </row>
    <row r="137" spans="1:7" ht="15.75" customHeight="1">
      <c r="A137" s="52">
        <v>5</v>
      </c>
      <c r="B137" s="155" t="s">
        <v>250</v>
      </c>
      <c r="C137" s="149"/>
      <c r="D137" s="149"/>
      <c r="E137" s="149"/>
      <c r="F137" s="150"/>
      <c r="G137" s="52" t="s">
        <v>159</v>
      </c>
    </row>
    <row r="138" spans="1:7" ht="15.75" customHeight="1">
      <c r="A138" s="50" t="s">
        <v>130</v>
      </c>
      <c r="B138" s="151" t="s">
        <v>251</v>
      </c>
      <c r="C138" s="149"/>
      <c r="D138" s="149"/>
      <c r="E138" s="149"/>
      <c r="F138" s="150"/>
      <c r="G138" s="69">
        <f>Uniforme!H15</f>
        <v>0</v>
      </c>
    </row>
    <row r="139" spans="1:7" ht="15.75" customHeight="1">
      <c r="A139" s="50" t="s">
        <v>133</v>
      </c>
      <c r="B139" s="151" t="s">
        <v>252</v>
      </c>
      <c r="C139" s="149"/>
      <c r="D139" s="149"/>
      <c r="E139" s="149"/>
      <c r="F139" s="150"/>
      <c r="G139" s="69">
        <f>'Insumos_Cozinheiro e Auxliar'!G34</f>
        <v>0</v>
      </c>
    </row>
    <row r="140" spans="1:7" ht="15.75" customHeight="1">
      <c r="A140" s="50" t="s">
        <v>135</v>
      </c>
      <c r="B140" s="151" t="s">
        <v>253</v>
      </c>
      <c r="C140" s="149"/>
      <c r="D140" s="149"/>
      <c r="E140" s="149"/>
      <c r="F140" s="150"/>
      <c r="G140" s="69">
        <v>0</v>
      </c>
    </row>
    <row r="141" spans="1:7" ht="15.75" customHeight="1">
      <c r="A141" s="50" t="s">
        <v>164</v>
      </c>
      <c r="B141" s="151" t="s">
        <v>254</v>
      </c>
      <c r="C141" s="149"/>
      <c r="D141" s="149"/>
      <c r="E141" s="149"/>
      <c r="F141" s="150"/>
      <c r="G141" s="69">
        <v>0</v>
      </c>
    </row>
    <row r="142" spans="1:7" ht="15.75" customHeight="1">
      <c r="A142" s="152" t="s">
        <v>255</v>
      </c>
      <c r="B142" s="149"/>
      <c r="C142" s="149"/>
      <c r="D142" s="149"/>
      <c r="E142" s="149"/>
      <c r="F142" s="150"/>
      <c r="G142" s="57">
        <f>ROUND(SUM(G138:G141),2)</f>
        <v>0</v>
      </c>
    </row>
    <row r="143" spans="1:7" ht="15.75" customHeight="1">
      <c r="A143" s="153" t="s">
        <v>256</v>
      </c>
      <c r="B143" s="154"/>
      <c r="C143" s="154"/>
      <c r="D143" s="154"/>
      <c r="E143" s="154"/>
      <c r="F143" s="154"/>
      <c r="G143" s="154"/>
    </row>
    <row r="144" spans="1:7" ht="15.75" customHeight="1">
      <c r="A144" s="49"/>
      <c r="B144" s="49"/>
      <c r="C144" s="49"/>
      <c r="D144" s="49"/>
      <c r="E144" s="49"/>
      <c r="F144" s="49"/>
      <c r="G144" s="49"/>
    </row>
    <row r="145" spans="1:7" ht="15.75" customHeight="1">
      <c r="A145" s="157" t="s">
        <v>257</v>
      </c>
      <c r="B145" s="149"/>
      <c r="C145" s="149"/>
      <c r="D145" s="149"/>
      <c r="E145" s="149"/>
      <c r="F145" s="149"/>
      <c r="G145" s="150"/>
    </row>
    <row r="146" spans="1:7" ht="15.75" customHeight="1">
      <c r="A146" s="52">
        <v>6</v>
      </c>
      <c r="B146" s="155" t="s">
        <v>258</v>
      </c>
      <c r="C146" s="149"/>
      <c r="D146" s="149"/>
      <c r="E146" s="149"/>
      <c r="F146" s="150"/>
      <c r="G146" s="52" t="s">
        <v>159</v>
      </c>
    </row>
    <row r="147" spans="1:7" ht="15.75" customHeight="1">
      <c r="A147" s="81" t="s">
        <v>130</v>
      </c>
      <c r="B147" s="166" t="s">
        <v>259</v>
      </c>
      <c r="C147" s="149"/>
      <c r="D147" s="149"/>
      <c r="E147" s="150"/>
      <c r="F147" s="82">
        <f>Parametro!B44</f>
        <v>0</v>
      </c>
      <c r="G147" s="83">
        <f>ROUND($G$165*F147,2)</f>
        <v>0</v>
      </c>
    </row>
    <row r="148" spans="1:7" ht="15.75" customHeight="1">
      <c r="A148" s="81" t="s">
        <v>133</v>
      </c>
      <c r="B148" s="166" t="s">
        <v>260</v>
      </c>
      <c r="C148" s="149"/>
      <c r="D148" s="149"/>
      <c r="E148" s="150"/>
      <c r="F148" s="82">
        <f>Parametro!B45</f>
        <v>0</v>
      </c>
      <c r="G148" s="83">
        <f>ROUND(($G$165+$G$147)*F148,2)</f>
        <v>0</v>
      </c>
    </row>
    <row r="149" spans="1:7" ht="15.75" customHeight="1">
      <c r="A149" s="50" t="s">
        <v>261</v>
      </c>
      <c r="B149" s="167" t="s">
        <v>262</v>
      </c>
      <c r="C149" s="149"/>
      <c r="D149" s="149"/>
      <c r="E149" s="150"/>
      <c r="F149" s="67">
        <f>Parametro!B46</f>
        <v>0</v>
      </c>
      <c r="G149" s="68">
        <f t="shared" ref="G149:G152" si="4">ROUND($G$167*F149,2)</f>
        <v>0</v>
      </c>
    </row>
    <row r="150" spans="1:7" ht="15.75" customHeight="1">
      <c r="A150" s="50" t="s">
        <v>263</v>
      </c>
      <c r="B150" s="168" t="s">
        <v>264</v>
      </c>
      <c r="C150" s="149"/>
      <c r="D150" s="149"/>
      <c r="E150" s="150"/>
      <c r="F150" s="67">
        <v>0</v>
      </c>
      <c r="G150" s="68">
        <f t="shared" si="4"/>
        <v>0</v>
      </c>
    </row>
    <row r="151" spans="1:7" ht="15.75" customHeight="1">
      <c r="A151" s="50" t="s">
        <v>265</v>
      </c>
      <c r="B151" s="168" t="s">
        <v>266</v>
      </c>
      <c r="C151" s="149"/>
      <c r="D151" s="149"/>
      <c r="E151" s="150"/>
      <c r="F151" s="67">
        <f>Parametro!B49</f>
        <v>0</v>
      </c>
      <c r="G151" s="68">
        <f t="shared" si="4"/>
        <v>0</v>
      </c>
    </row>
    <row r="152" spans="1:7" ht="15.75" customHeight="1">
      <c r="A152" s="50" t="s">
        <v>267</v>
      </c>
      <c r="B152" s="168" t="s">
        <v>268</v>
      </c>
      <c r="C152" s="149"/>
      <c r="D152" s="149"/>
      <c r="E152" s="150"/>
      <c r="F152" s="67">
        <v>0</v>
      </c>
      <c r="G152" s="68">
        <f t="shared" si="4"/>
        <v>0</v>
      </c>
    </row>
    <row r="153" spans="1:7" ht="15.75" customHeight="1">
      <c r="A153" s="81" t="s">
        <v>135</v>
      </c>
      <c r="B153" s="169" t="s">
        <v>269</v>
      </c>
      <c r="C153" s="149"/>
      <c r="D153" s="149"/>
      <c r="E153" s="150"/>
      <c r="F153" s="84">
        <f>SUM(F149:F152)</f>
        <v>0</v>
      </c>
      <c r="G153" s="83">
        <f>ROUND(SUM(G149:G152),2)</f>
        <v>0</v>
      </c>
    </row>
    <row r="154" spans="1:7" ht="15.75" customHeight="1">
      <c r="A154" s="165" t="s">
        <v>270</v>
      </c>
      <c r="B154" s="149"/>
      <c r="C154" s="149"/>
      <c r="D154" s="149"/>
      <c r="E154" s="150"/>
      <c r="F154" s="62">
        <f>F148+F153+F147</f>
        <v>0</v>
      </c>
      <c r="G154" s="57">
        <f>ROUND(SUM(G147,G148,G153),2)</f>
        <v>0</v>
      </c>
    </row>
    <row r="155" spans="1:7" ht="15.75" customHeight="1">
      <c r="A155" s="153" t="s">
        <v>271</v>
      </c>
      <c r="B155" s="154"/>
      <c r="C155" s="154"/>
      <c r="D155" s="154"/>
      <c r="E155" s="154"/>
      <c r="F155" s="154"/>
      <c r="G155" s="154"/>
    </row>
    <row r="156" spans="1:7" ht="15.75" customHeight="1">
      <c r="A156" s="160" t="s">
        <v>272</v>
      </c>
      <c r="B156" s="161"/>
      <c r="C156" s="161"/>
      <c r="D156" s="161"/>
      <c r="E156" s="161"/>
      <c r="F156" s="161"/>
      <c r="G156" s="161"/>
    </row>
    <row r="157" spans="1:7" ht="15.75" customHeight="1">
      <c r="A157" s="49"/>
      <c r="B157" s="49"/>
      <c r="C157" s="49"/>
      <c r="D157" s="49"/>
      <c r="E157" s="49"/>
      <c r="F157" s="49"/>
      <c r="G157" s="49"/>
    </row>
    <row r="158" spans="1:7" ht="15.75" customHeight="1">
      <c r="A158" s="157" t="s">
        <v>273</v>
      </c>
      <c r="B158" s="149"/>
      <c r="C158" s="149"/>
      <c r="D158" s="149"/>
      <c r="E158" s="149"/>
      <c r="F158" s="149"/>
      <c r="G158" s="150"/>
    </row>
    <row r="159" spans="1:7" ht="15.75" customHeight="1">
      <c r="A159" s="52"/>
      <c r="B159" s="155" t="s">
        <v>274</v>
      </c>
      <c r="C159" s="149"/>
      <c r="D159" s="149"/>
      <c r="E159" s="149"/>
      <c r="F159" s="150"/>
      <c r="G159" s="52" t="s">
        <v>159</v>
      </c>
    </row>
    <row r="160" spans="1:7" ht="15.75" customHeight="1">
      <c r="A160" s="85" t="s">
        <v>130</v>
      </c>
      <c r="B160" s="164" t="s">
        <v>275</v>
      </c>
      <c r="C160" s="149"/>
      <c r="D160" s="149"/>
      <c r="E160" s="149"/>
      <c r="F160" s="150"/>
      <c r="G160" s="86">
        <f>$G$52</f>
        <v>0</v>
      </c>
    </row>
    <row r="161" spans="1:8" ht="15.75" customHeight="1">
      <c r="A161" s="85" t="s">
        <v>133</v>
      </c>
      <c r="B161" s="164" t="s">
        <v>276</v>
      </c>
      <c r="C161" s="149"/>
      <c r="D161" s="149"/>
      <c r="E161" s="149"/>
      <c r="F161" s="150"/>
      <c r="G161" s="86">
        <f>$G$98</f>
        <v>0</v>
      </c>
    </row>
    <row r="162" spans="1:8" ht="15.75" customHeight="1">
      <c r="A162" s="85" t="s">
        <v>135</v>
      </c>
      <c r="B162" s="164" t="s">
        <v>277</v>
      </c>
      <c r="C162" s="149"/>
      <c r="D162" s="149"/>
      <c r="E162" s="149"/>
      <c r="F162" s="150"/>
      <c r="G162" s="86">
        <f>$G$108</f>
        <v>0</v>
      </c>
    </row>
    <row r="163" spans="1:8" ht="15.75" customHeight="1">
      <c r="A163" s="85" t="s">
        <v>137</v>
      </c>
      <c r="B163" s="164" t="s">
        <v>278</v>
      </c>
      <c r="C163" s="149"/>
      <c r="D163" s="149"/>
      <c r="E163" s="149"/>
      <c r="F163" s="150"/>
      <c r="G163" s="86">
        <f>$G$134</f>
        <v>0</v>
      </c>
    </row>
    <row r="164" spans="1:8" ht="15.75" customHeight="1">
      <c r="A164" s="85" t="s">
        <v>164</v>
      </c>
      <c r="B164" s="164" t="s">
        <v>279</v>
      </c>
      <c r="C164" s="149"/>
      <c r="D164" s="149"/>
      <c r="E164" s="149"/>
      <c r="F164" s="150"/>
      <c r="G164" s="86">
        <f>$G$142</f>
        <v>0</v>
      </c>
    </row>
    <row r="165" spans="1:8" ht="15.75" customHeight="1">
      <c r="A165" s="165" t="s">
        <v>280</v>
      </c>
      <c r="B165" s="149"/>
      <c r="C165" s="149"/>
      <c r="D165" s="149"/>
      <c r="E165" s="149"/>
      <c r="F165" s="150"/>
      <c r="G165" s="71">
        <f>ROUND(SUM(G160:G164),2)</f>
        <v>0</v>
      </c>
    </row>
    <row r="166" spans="1:8" ht="15.75" customHeight="1">
      <c r="A166" s="85" t="s">
        <v>190</v>
      </c>
      <c r="B166" s="164" t="s">
        <v>281</v>
      </c>
      <c r="C166" s="149"/>
      <c r="D166" s="149"/>
      <c r="E166" s="149"/>
      <c r="F166" s="150"/>
      <c r="G166" s="86">
        <f>G154</f>
        <v>0</v>
      </c>
      <c r="H166" s="87"/>
    </row>
    <row r="167" spans="1:8" ht="15.75" customHeight="1">
      <c r="A167" s="152" t="s">
        <v>282</v>
      </c>
      <c r="B167" s="149"/>
      <c r="C167" s="149"/>
      <c r="D167" s="149"/>
      <c r="E167" s="149"/>
      <c r="F167" s="150"/>
      <c r="G167" s="57">
        <f>ROUND((G165+G147+G148)/(1-F153),2)</f>
        <v>0</v>
      </c>
    </row>
    <row r="168" spans="1:8" ht="15.75" customHeight="1">
      <c r="A168" s="49"/>
      <c r="B168" s="49"/>
      <c r="C168" s="49"/>
      <c r="D168" s="49"/>
      <c r="E168" s="49"/>
      <c r="F168" s="49"/>
      <c r="G168" s="49"/>
    </row>
    <row r="169" spans="1:8" ht="15.75" customHeight="1">
      <c r="A169" s="157" t="s">
        <v>283</v>
      </c>
      <c r="B169" s="149"/>
      <c r="C169" s="149"/>
      <c r="D169" s="149"/>
      <c r="E169" s="149"/>
      <c r="F169" s="149"/>
      <c r="G169" s="150"/>
    </row>
    <row r="170" spans="1:8" ht="15.75" customHeight="1">
      <c r="A170" s="52"/>
      <c r="B170" s="155" t="s">
        <v>9</v>
      </c>
      <c r="C170" s="149"/>
      <c r="D170" s="149"/>
      <c r="E170" s="149"/>
      <c r="F170" s="150"/>
      <c r="G170" s="52" t="s">
        <v>159</v>
      </c>
    </row>
    <row r="171" spans="1:8" ht="15.75" customHeight="1">
      <c r="A171" s="85" t="s">
        <v>130</v>
      </c>
      <c r="B171" s="164" t="s">
        <v>284</v>
      </c>
      <c r="C171" s="149"/>
      <c r="D171" s="149"/>
      <c r="E171" s="149"/>
      <c r="F171" s="150"/>
      <c r="G171" s="57">
        <f>G167</f>
        <v>0</v>
      </c>
    </row>
    <row r="172" spans="1:8" ht="15.75" customHeight="1">
      <c r="A172" s="85" t="s">
        <v>133</v>
      </c>
      <c r="B172" s="164" t="s">
        <v>285</v>
      </c>
      <c r="C172" s="149"/>
      <c r="D172" s="149"/>
      <c r="E172" s="149"/>
      <c r="F172" s="150"/>
      <c r="G172" s="57">
        <f>ROUND($G$171/($E$39*2),2)</f>
        <v>0</v>
      </c>
    </row>
    <row r="173" spans="1:8" ht="15.75" customHeight="1">
      <c r="A173" s="85" t="s">
        <v>135</v>
      </c>
      <c r="B173" s="164" t="s">
        <v>286</v>
      </c>
      <c r="C173" s="149"/>
      <c r="D173" s="150"/>
      <c r="E173" s="88">
        <f>Parametro!B4</f>
        <v>1</v>
      </c>
      <c r="F173" s="89" t="s">
        <v>287</v>
      </c>
      <c r="G173" s="57">
        <f>ROUND($G$171*E173,2)</f>
        <v>0</v>
      </c>
    </row>
    <row r="174" spans="1:8" ht="15.75" customHeight="1">
      <c r="A174" s="85" t="s">
        <v>137</v>
      </c>
      <c r="B174" s="164" t="s">
        <v>288</v>
      </c>
      <c r="C174" s="149"/>
      <c r="D174" s="149"/>
      <c r="E174" s="149"/>
      <c r="F174" s="150"/>
      <c r="G174" s="57">
        <f>G173*12</f>
        <v>0</v>
      </c>
    </row>
    <row r="175" spans="1:8" ht="15.75" customHeight="1">
      <c r="A175" s="153" t="s">
        <v>289</v>
      </c>
      <c r="B175" s="154"/>
      <c r="C175" s="154"/>
      <c r="D175" s="154"/>
      <c r="E175" s="154"/>
      <c r="F175" s="154"/>
      <c r="G175" s="154"/>
    </row>
    <row r="176" spans="1:8" ht="15.75" customHeight="1">
      <c r="A176" s="49"/>
      <c r="B176" s="49"/>
      <c r="C176" s="49"/>
      <c r="D176" s="49"/>
      <c r="E176" s="49"/>
      <c r="F176" s="49"/>
      <c r="G176" s="49"/>
    </row>
    <row r="177" spans="1:7" ht="15.75" customHeight="1">
      <c r="A177" s="49"/>
      <c r="B177" s="49"/>
      <c r="C177" s="49"/>
      <c r="D177" s="49"/>
      <c r="E177" s="49"/>
      <c r="F177" s="49"/>
      <c r="G177" s="49"/>
    </row>
    <row r="178" spans="1:7" ht="15.75" customHeight="1">
      <c r="A178" s="49"/>
      <c r="B178" s="49"/>
      <c r="C178" s="49"/>
      <c r="D178" s="49"/>
      <c r="E178" s="49"/>
      <c r="F178" s="49"/>
      <c r="G178" s="49"/>
    </row>
    <row r="179" spans="1:7" ht="15.75" customHeight="1">
      <c r="A179" s="49"/>
      <c r="B179" s="49"/>
      <c r="C179" s="163" t="s">
        <v>290</v>
      </c>
      <c r="D179" s="161"/>
      <c r="E179" s="161"/>
      <c r="F179" s="49"/>
      <c r="G179" s="49"/>
    </row>
    <row r="180" spans="1:7" ht="15.75" customHeight="1">
      <c r="A180" s="49"/>
      <c r="B180" s="49"/>
      <c r="C180" s="163" t="s">
        <v>291</v>
      </c>
      <c r="D180" s="161"/>
      <c r="E180" s="161"/>
      <c r="F180" s="49"/>
      <c r="G180" s="49"/>
    </row>
    <row r="181" spans="1:7" ht="15.75" customHeight="1"/>
    <row r="182" spans="1:7" ht="15.75" customHeight="1"/>
    <row r="183" spans="1:7" ht="15.75" customHeight="1"/>
    <row r="184" spans="1:7" ht="15.75" customHeight="1"/>
    <row r="185" spans="1:7" ht="15.75" customHeight="1"/>
    <row r="186" spans="1:7" ht="15.75" customHeight="1"/>
    <row r="187" spans="1:7" ht="15.75" customHeight="1"/>
    <row r="188" spans="1:7" ht="15.75" customHeight="1"/>
    <row r="189" spans="1:7" ht="15.75" customHeight="1"/>
    <row r="190" spans="1:7" ht="15.75" customHeight="1"/>
    <row r="191" spans="1:7" ht="15.75" customHeight="1"/>
    <row r="192" spans="1:7"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4">
    <mergeCell ref="B41:D41"/>
    <mergeCell ref="E41:G41"/>
    <mergeCell ref="A42:G42"/>
    <mergeCell ref="A43:G43"/>
    <mergeCell ref="A45:G45"/>
    <mergeCell ref="B46:F46"/>
    <mergeCell ref="B47:F47"/>
    <mergeCell ref="B48:E48"/>
    <mergeCell ref="C17:G17"/>
    <mergeCell ref="C18:G18"/>
    <mergeCell ref="A20:G20"/>
    <mergeCell ref="B21:E21"/>
    <mergeCell ref="F21:G21"/>
    <mergeCell ref="B22:E22"/>
    <mergeCell ref="F22:G22"/>
    <mergeCell ref="B23:E23"/>
    <mergeCell ref="F23:G23"/>
    <mergeCell ref="A2:G2"/>
    <mergeCell ref="A3:G3"/>
    <mergeCell ref="A6:G6"/>
    <mergeCell ref="A7:G7"/>
    <mergeCell ref="A8:G8"/>
    <mergeCell ref="A9:G9"/>
    <mergeCell ref="A12:G12"/>
    <mergeCell ref="A15:G15"/>
    <mergeCell ref="C16:G16"/>
    <mergeCell ref="F24:G24"/>
    <mergeCell ref="A26:G26"/>
    <mergeCell ref="A27:D27"/>
    <mergeCell ref="F27:G27"/>
    <mergeCell ref="A28:D28"/>
    <mergeCell ref="F28:G28"/>
    <mergeCell ref="A29:G29"/>
    <mergeCell ref="A30:G30"/>
    <mergeCell ref="A32:G32"/>
    <mergeCell ref="B24:E24"/>
    <mergeCell ref="A33:G33"/>
    <mergeCell ref="B34:D34"/>
    <mergeCell ref="E34:G34"/>
    <mergeCell ref="B35:D35"/>
    <mergeCell ref="E35:G35"/>
    <mergeCell ref="B36:D36"/>
    <mergeCell ref="E36:G36"/>
    <mergeCell ref="B37:D37"/>
    <mergeCell ref="E37:G37"/>
    <mergeCell ref="B38:D38"/>
    <mergeCell ref="E38:G38"/>
    <mergeCell ref="B39:D39"/>
    <mergeCell ref="E39:G39"/>
    <mergeCell ref="E40:G40"/>
    <mergeCell ref="B66:E66"/>
    <mergeCell ref="B67:E67"/>
    <mergeCell ref="B68:E68"/>
    <mergeCell ref="B69:E69"/>
    <mergeCell ref="A59:F59"/>
    <mergeCell ref="A60:G60"/>
    <mergeCell ref="A61:G61"/>
    <mergeCell ref="A64:F64"/>
    <mergeCell ref="A65:G65"/>
    <mergeCell ref="B49:E49"/>
    <mergeCell ref="B50:F50"/>
    <mergeCell ref="B51:F51"/>
    <mergeCell ref="A52:F52"/>
    <mergeCell ref="A54:G54"/>
    <mergeCell ref="A55:G55"/>
    <mergeCell ref="B56:E56"/>
    <mergeCell ref="B57:E57"/>
    <mergeCell ref="B58:E58"/>
    <mergeCell ref="B40:D40"/>
    <mergeCell ref="B70:E70"/>
    <mergeCell ref="B71:E71"/>
    <mergeCell ref="B72:E72"/>
    <mergeCell ref="A123:G123"/>
    <mergeCell ref="A124:G124"/>
    <mergeCell ref="B125:E125"/>
    <mergeCell ref="B126:E126"/>
    <mergeCell ref="A127:F127"/>
    <mergeCell ref="A128:G128"/>
    <mergeCell ref="B73:E73"/>
    <mergeCell ref="B74:E74"/>
    <mergeCell ref="A75:E75"/>
    <mergeCell ref="A76:G76"/>
    <mergeCell ref="A77:G77"/>
    <mergeCell ref="A78:G78"/>
    <mergeCell ref="A80:G80"/>
    <mergeCell ref="B81:F81"/>
    <mergeCell ref="B82:D82"/>
    <mergeCell ref="B83:E83"/>
    <mergeCell ref="B84:D84"/>
    <mergeCell ref="B85:E85"/>
    <mergeCell ref="B86:F86"/>
    <mergeCell ref="B88:F88"/>
    <mergeCell ref="A89:F89"/>
    <mergeCell ref="A130:G130"/>
    <mergeCell ref="B131:E131"/>
    <mergeCell ref="B132:E132"/>
    <mergeCell ref="B133:E133"/>
    <mergeCell ref="A134:F134"/>
    <mergeCell ref="A136:G136"/>
    <mergeCell ref="B137:F137"/>
    <mergeCell ref="B138:F138"/>
    <mergeCell ref="B147:E147"/>
    <mergeCell ref="B139:F139"/>
    <mergeCell ref="B140:F140"/>
    <mergeCell ref="B141:F141"/>
    <mergeCell ref="A142:F142"/>
    <mergeCell ref="A143:G143"/>
    <mergeCell ref="A145:G145"/>
    <mergeCell ref="B146:F146"/>
    <mergeCell ref="B148:E148"/>
    <mergeCell ref="B149:E149"/>
    <mergeCell ref="B150:E150"/>
    <mergeCell ref="B151:E151"/>
    <mergeCell ref="B152:E152"/>
    <mergeCell ref="B153:E153"/>
    <mergeCell ref="A154:E154"/>
    <mergeCell ref="A155:G155"/>
    <mergeCell ref="A156:G156"/>
    <mergeCell ref="A158:G158"/>
    <mergeCell ref="B159:F159"/>
    <mergeCell ref="B160:F160"/>
    <mergeCell ref="B161:F161"/>
    <mergeCell ref="B170:F170"/>
    <mergeCell ref="B171:F171"/>
    <mergeCell ref="B172:F172"/>
    <mergeCell ref="B173:D173"/>
    <mergeCell ref="B174:F174"/>
    <mergeCell ref="A175:G175"/>
    <mergeCell ref="C179:E179"/>
    <mergeCell ref="C180:E180"/>
    <mergeCell ref="B162:F162"/>
    <mergeCell ref="B163:F163"/>
    <mergeCell ref="B164:F164"/>
    <mergeCell ref="A165:F165"/>
    <mergeCell ref="B166:F166"/>
    <mergeCell ref="A167:F167"/>
    <mergeCell ref="A169:G169"/>
    <mergeCell ref="A90:G90"/>
    <mergeCell ref="A91:G91"/>
    <mergeCell ref="A93:G93"/>
    <mergeCell ref="B94:F94"/>
    <mergeCell ref="B95:F95"/>
    <mergeCell ref="B96:F96"/>
    <mergeCell ref="B97:F97"/>
    <mergeCell ref="A98:F98"/>
    <mergeCell ref="A100:G100"/>
    <mergeCell ref="B101:E101"/>
    <mergeCell ref="B102:E102"/>
    <mergeCell ref="B105:E105"/>
    <mergeCell ref="B106:D106"/>
    <mergeCell ref="A108:F108"/>
    <mergeCell ref="A110:G110"/>
    <mergeCell ref="A111:F111"/>
    <mergeCell ref="A112:G112"/>
    <mergeCell ref="B113:E113"/>
    <mergeCell ref="B114:E114"/>
    <mergeCell ref="B115:E115"/>
    <mergeCell ref="B116:E116"/>
    <mergeCell ref="B117:E117"/>
    <mergeCell ref="B118:E118"/>
    <mergeCell ref="B119:E119"/>
    <mergeCell ref="B120:E120"/>
    <mergeCell ref="A121:F121"/>
    <mergeCell ref="A122:G122"/>
  </mergeCells>
  <pageMargins left="0.51181102362204722" right="0.51181102362204722" top="0.78740157480314965" bottom="0.78740157480314965" header="0" footer="0"/>
  <pageSetup paperSize="9" orientation="portrait"/>
  <rowBreaks count="1" manualBreakCount="1">
    <brk id="61" man="1"/>
  </rowBreaks>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G1000"/>
  <sheetViews>
    <sheetView topLeftCell="A37" workbookViewId="0"/>
  </sheetViews>
  <sheetFormatPr defaultColWidth="14.42578125" defaultRowHeight="15" customHeight="1"/>
  <cols>
    <col min="1" max="1" width="4.140625" customWidth="1"/>
    <col min="2" max="2" width="15" customWidth="1"/>
    <col min="3" max="3" width="8.7109375" customWidth="1"/>
    <col min="4" max="4" width="42.7109375" customWidth="1"/>
    <col min="5" max="5" width="12" customWidth="1"/>
    <col min="6" max="6" width="18.28515625" customWidth="1"/>
    <col min="7" max="7" width="15.42578125" customWidth="1"/>
    <col min="8" max="26" width="8.7109375" customWidth="1"/>
  </cols>
  <sheetData>
    <row r="2" spans="1:7">
      <c r="A2" s="183" t="s">
        <v>116</v>
      </c>
      <c r="B2" s="184"/>
      <c r="C2" s="184"/>
      <c r="D2" s="184"/>
      <c r="E2" s="184"/>
      <c r="F2" s="184"/>
      <c r="G2" s="185"/>
    </row>
    <row r="3" spans="1:7" ht="45.75">
      <c r="A3" s="186" t="s">
        <v>0</v>
      </c>
      <c r="B3" s="161"/>
      <c r="C3" s="161"/>
      <c r="D3" s="161"/>
      <c r="E3" s="161"/>
      <c r="F3" s="161"/>
      <c r="G3" s="161"/>
    </row>
    <row r="4" spans="1:7">
      <c r="A4" s="49"/>
      <c r="B4" s="49"/>
      <c r="C4" s="49"/>
      <c r="D4" s="49"/>
      <c r="E4" s="49"/>
      <c r="F4" s="49"/>
      <c r="G4" s="49"/>
    </row>
    <row r="5" spans="1:7">
      <c r="A5" s="49"/>
      <c r="B5" s="49"/>
      <c r="C5" s="49"/>
      <c r="D5" s="49"/>
      <c r="E5" s="49"/>
      <c r="F5" s="49"/>
      <c r="G5" s="49"/>
    </row>
    <row r="6" spans="1:7">
      <c r="A6" s="187" t="s">
        <v>117</v>
      </c>
      <c r="B6" s="161"/>
      <c r="C6" s="161"/>
      <c r="D6" s="161"/>
      <c r="E6" s="161"/>
      <c r="F6" s="161"/>
      <c r="G6" s="161"/>
    </row>
    <row r="7" spans="1:7">
      <c r="A7" s="187" t="s">
        <v>118</v>
      </c>
      <c r="B7" s="161"/>
      <c r="C7" s="161"/>
      <c r="D7" s="161"/>
      <c r="E7" s="161"/>
      <c r="F7" s="161"/>
      <c r="G7" s="161"/>
    </row>
    <row r="8" spans="1:7">
      <c r="A8" s="187" t="s">
        <v>119</v>
      </c>
      <c r="B8" s="161"/>
      <c r="C8" s="161"/>
      <c r="D8" s="161"/>
      <c r="E8" s="161"/>
      <c r="F8" s="161"/>
      <c r="G8" s="161"/>
    </row>
    <row r="9" spans="1:7">
      <c r="A9" s="187" t="s">
        <v>120</v>
      </c>
      <c r="B9" s="161"/>
      <c r="C9" s="161"/>
      <c r="D9" s="161"/>
      <c r="E9" s="161"/>
      <c r="F9" s="161"/>
      <c r="G9" s="161"/>
    </row>
    <row r="10" spans="1:7">
      <c r="A10" s="49"/>
      <c r="B10" s="49"/>
      <c r="C10" s="49"/>
      <c r="D10" s="49"/>
      <c r="E10" s="49"/>
      <c r="F10" s="49"/>
      <c r="G10" s="49"/>
    </row>
    <row r="11" spans="1:7">
      <c r="A11" s="49"/>
      <c r="B11" s="49"/>
      <c r="C11" s="49"/>
      <c r="D11" s="49"/>
      <c r="E11" s="49"/>
      <c r="F11" s="49"/>
      <c r="G11" s="49"/>
    </row>
    <row r="12" spans="1:7">
      <c r="A12" s="188" t="s">
        <v>121</v>
      </c>
      <c r="B12" s="161"/>
      <c r="C12" s="161"/>
      <c r="D12" s="161"/>
      <c r="E12" s="161"/>
      <c r="F12" s="161"/>
      <c r="G12" s="161"/>
    </row>
    <row r="13" spans="1:7">
      <c r="A13" s="49"/>
      <c r="B13" s="49"/>
      <c r="C13" s="49"/>
      <c r="D13" s="49"/>
      <c r="E13" s="49"/>
      <c r="F13" s="49"/>
      <c r="G13" s="49"/>
    </row>
    <row r="14" spans="1:7">
      <c r="A14" s="49"/>
      <c r="B14" s="49"/>
      <c r="C14" s="49"/>
      <c r="D14" s="49"/>
      <c r="E14" s="49"/>
      <c r="F14" s="49"/>
      <c r="G14" s="49"/>
    </row>
    <row r="15" spans="1:7">
      <c r="A15" s="189" t="s">
        <v>122</v>
      </c>
      <c r="B15" s="149"/>
      <c r="C15" s="149"/>
      <c r="D15" s="149"/>
      <c r="E15" s="149"/>
      <c r="F15" s="149"/>
      <c r="G15" s="150"/>
    </row>
    <row r="16" spans="1:7">
      <c r="A16" s="50" t="s">
        <v>123</v>
      </c>
      <c r="B16" s="51" t="s">
        <v>124</v>
      </c>
      <c r="C16" s="151" t="s">
        <v>125</v>
      </c>
      <c r="D16" s="149"/>
      <c r="E16" s="149"/>
      <c r="F16" s="149"/>
      <c r="G16" s="150"/>
    </row>
    <row r="17" spans="1:7">
      <c r="A17" s="50" t="s">
        <v>123</v>
      </c>
      <c r="B17" s="51" t="s">
        <v>126</v>
      </c>
      <c r="C17" s="151"/>
      <c r="D17" s="149"/>
      <c r="E17" s="149"/>
      <c r="F17" s="149"/>
      <c r="G17" s="150"/>
    </row>
    <row r="18" spans="1:7">
      <c r="A18" s="50" t="s">
        <v>123</v>
      </c>
      <c r="B18" s="51" t="s">
        <v>127</v>
      </c>
      <c r="C18" s="151" t="s">
        <v>292</v>
      </c>
      <c r="D18" s="149"/>
      <c r="E18" s="149"/>
      <c r="F18" s="149"/>
      <c r="G18" s="150"/>
    </row>
    <row r="19" spans="1:7">
      <c r="A19" s="49"/>
      <c r="B19" s="49"/>
      <c r="C19" s="49"/>
      <c r="D19" s="49"/>
      <c r="E19" s="49"/>
      <c r="F19" s="49"/>
      <c r="G19" s="49"/>
    </row>
    <row r="20" spans="1:7">
      <c r="A20" s="181" t="s">
        <v>129</v>
      </c>
      <c r="B20" s="149"/>
      <c r="C20" s="149"/>
      <c r="D20" s="149"/>
      <c r="E20" s="149"/>
      <c r="F20" s="149"/>
      <c r="G20" s="150"/>
    </row>
    <row r="21" spans="1:7" ht="15.75" customHeight="1">
      <c r="A21" s="50" t="s">
        <v>130</v>
      </c>
      <c r="B21" s="151" t="s">
        <v>131</v>
      </c>
      <c r="C21" s="149"/>
      <c r="D21" s="149"/>
      <c r="E21" s="150"/>
      <c r="F21" s="190" t="s">
        <v>132</v>
      </c>
      <c r="G21" s="150"/>
    </row>
    <row r="22" spans="1:7" ht="15.75" customHeight="1">
      <c r="A22" s="50" t="s">
        <v>133</v>
      </c>
      <c r="B22" s="151" t="s">
        <v>134</v>
      </c>
      <c r="C22" s="149"/>
      <c r="D22" s="149"/>
      <c r="E22" s="150"/>
      <c r="F22" s="191" t="str">
        <f>Parametro!E8</f>
        <v>Maués AM</v>
      </c>
      <c r="G22" s="150"/>
    </row>
    <row r="23" spans="1:7" ht="15.75" customHeight="1">
      <c r="A23" s="50" t="s">
        <v>135</v>
      </c>
      <c r="B23" s="151" t="s">
        <v>136</v>
      </c>
      <c r="C23" s="149"/>
      <c r="D23" s="149"/>
      <c r="E23" s="150"/>
      <c r="F23" s="191">
        <f>Parametro!E11</f>
        <v>0</v>
      </c>
      <c r="G23" s="150"/>
    </row>
    <row r="24" spans="1:7" ht="15.75" customHeight="1">
      <c r="A24" s="50" t="s">
        <v>137</v>
      </c>
      <c r="B24" s="151" t="s">
        <v>138</v>
      </c>
      <c r="C24" s="149"/>
      <c r="D24" s="149"/>
      <c r="E24" s="150"/>
      <c r="F24" s="175">
        <v>12</v>
      </c>
      <c r="G24" s="150"/>
    </row>
    <row r="25" spans="1:7" ht="15.75" customHeight="1">
      <c r="A25" s="49"/>
      <c r="B25" s="49"/>
      <c r="C25" s="49"/>
      <c r="D25" s="49"/>
      <c r="E25" s="49"/>
      <c r="F25" s="49"/>
      <c r="G25" s="49"/>
    </row>
    <row r="26" spans="1:7" ht="15.75" customHeight="1">
      <c r="A26" s="181" t="s">
        <v>139</v>
      </c>
      <c r="B26" s="149"/>
      <c r="C26" s="149"/>
      <c r="D26" s="149"/>
      <c r="E26" s="149"/>
      <c r="F26" s="149"/>
      <c r="G26" s="150"/>
    </row>
    <row r="27" spans="1:7" ht="48.75" customHeight="1">
      <c r="A27" s="155" t="s">
        <v>140</v>
      </c>
      <c r="B27" s="149"/>
      <c r="C27" s="149"/>
      <c r="D27" s="150"/>
      <c r="E27" s="52" t="s">
        <v>141</v>
      </c>
      <c r="F27" s="155" t="s">
        <v>142</v>
      </c>
      <c r="G27" s="150"/>
    </row>
    <row r="28" spans="1:7" ht="15.75" customHeight="1">
      <c r="A28" s="182" t="str">
        <f>Parametro!D4</f>
        <v>Auxiliar de cozinha</v>
      </c>
      <c r="B28" s="149"/>
      <c r="C28" s="149"/>
      <c r="D28" s="150"/>
      <c r="E28" s="53" t="s">
        <v>15</v>
      </c>
      <c r="F28" s="176">
        <f>Parametro!E4</f>
        <v>2</v>
      </c>
      <c r="G28" s="150"/>
    </row>
    <row r="29" spans="1:7" ht="15.75" customHeight="1">
      <c r="A29" s="153" t="s">
        <v>143</v>
      </c>
      <c r="B29" s="154"/>
      <c r="C29" s="154"/>
      <c r="D29" s="154"/>
      <c r="E29" s="154"/>
      <c r="F29" s="154"/>
      <c r="G29" s="154"/>
    </row>
    <row r="30" spans="1:7" ht="15.75" customHeight="1">
      <c r="A30" s="160" t="s">
        <v>144</v>
      </c>
      <c r="B30" s="161"/>
      <c r="C30" s="161"/>
      <c r="D30" s="161"/>
      <c r="E30" s="161"/>
      <c r="F30" s="161"/>
      <c r="G30" s="161"/>
    </row>
    <row r="31" spans="1:7" ht="15.75" customHeight="1">
      <c r="A31" s="49"/>
      <c r="B31" s="49"/>
      <c r="C31" s="49"/>
      <c r="D31" s="49"/>
      <c r="E31" s="49"/>
      <c r="F31" s="49"/>
      <c r="G31" s="49"/>
    </row>
    <row r="32" spans="1:7" ht="15.75" customHeight="1">
      <c r="A32" s="181" t="s">
        <v>145</v>
      </c>
      <c r="B32" s="149"/>
      <c r="C32" s="149"/>
      <c r="D32" s="149"/>
      <c r="E32" s="149"/>
      <c r="F32" s="149"/>
      <c r="G32" s="150"/>
    </row>
    <row r="33" spans="1:7" ht="15.75" customHeight="1">
      <c r="A33" s="177" t="s">
        <v>146</v>
      </c>
      <c r="B33" s="149"/>
      <c r="C33" s="149"/>
      <c r="D33" s="149"/>
      <c r="E33" s="149"/>
      <c r="F33" s="149"/>
      <c r="G33" s="150"/>
    </row>
    <row r="34" spans="1:7" ht="15.75" customHeight="1">
      <c r="A34" s="50">
        <v>1</v>
      </c>
      <c r="B34" s="151" t="s">
        <v>147</v>
      </c>
      <c r="C34" s="149"/>
      <c r="D34" s="150"/>
      <c r="E34" s="178" t="str">
        <f>A28</f>
        <v>Auxiliar de cozinha</v>
      </c>
      <c r="F34" s="149"/>
      <c r="G34" s="150"/>
    </row>
    <row r="35" spans="1:7" ht="15.75" customHeight="1">
      <c r="A35" s="50">
        <v>2</v>
      </c>
      <c r="B35" s="151" t="s">
        <v>148</v>
      </c>
      <c r="C35" s="149"/>
      <c r="D35" s="150"/>
      <c r="E35" s="175" t="str">
        <f>Parametro!E10</f>
        <v>5135-05</v>
      </c>
      <c r="F35" s="149"/>
      <c r="G35" s="150"/>
    </row>
    <row r="36" spans="1:7" ht="15.75" customHeight="1">
      <c r="A36" s="50">
        <v>3</v>
      </c>
      <c r="B36" s="151" t="s">
        <v>149</v>
      </c>
      <c r="C36" s="149"/>
      <c r="D36" s="150"/>
      <c r="E36" s="179">
        <f>Parametro!E16</f>
        <v>0</v>
      </c>
      <c r="F36" s="149"/>
      <c r="G36" s="150"/>
    </row>
    <row r="37" spans="1:7" ht="15.75" customHeight="1">
      <c r="A37" s="50">
        <v>4</v>
      </c>
      <c r="B37" s="151" t="s">
        <v>150</v>
      </c>
      <c r="C37" s="149"/>
      <c r="D37" s="150"/>
      <c r="E37" s="180">
        <f>Parametro!E11</f>
        <v>0</v>
      </c>
      <c r="F37" s="149"/>
      <c r="G37" s="150"/>
    </row>
    <row r="38" spans="1:7" ht="15.75" customHeight="1">
      <c r="A38" s="50">
        <v>5</v>
      </c>
      <c r="B38" s="151" t="s">
        <v>151</v>
      </c>
      <c r="C38" s="149"/>
      <c r="D38" s="150"/>
      <c r="E38" s="174">
        <f>Parametro!E13</f>
        <v>0</v>
      </c>
      <c r="F38" s="149"/>
      <c r="G38" s="150"/>
    </row>
    <row r="39" spans="1:7" ht="15.75" customHeight="1">
      <c r="A39" s="50">
        <v>6</v>
      </c>
      <c r="B39" s="151" t="s">
        <v>152</v>
      </c>
      <c r="C39" s="149"/>
      <c r="D39" s="150"/>
      <c r="E39" s="175">
        <v>22</v>
      </c>
      <c r="F39" s="149"/>
      <c r="G39" s="150"/>
    </row>
    <row r="40" spans="1:7" ht="15.75" customHeight="1">
      <c r="A40" s="50">
        <v>7</v>
      </c>
      <c r="B40" s="151" t="s">
        <v>153</v>
      </c>
      <c r="C40" s="149"/>
      <c r="D40" s="150"/>
      <c r="E40" s="176">
        <f>Parametro!E15</f>
        <v>220</v>
      </c>
      <c r="F40" s="149"/>
      <c r="G40" s="150"/>
    </row>
    <row r="41" spans="1:7" ht="15.75" customHeight="1">
      <c r="A41" s="50">
        <v>8</v>
      </c>
      <c r="B41" s="151" t="s">
        <v>154</v>
      </c>
      <c r="C41" s="149"/>
      <c r="D41" s="150"/>
      <c r="E41" s="180"/>
      <c r="F41" s="149"/>
      <c r="G41" s="150"/>
    </row>
    <row r="42" spans="1:7" ht="15.75" customHeight="1">
      <c r="A42" s="153" t="s">
        <v>155</v>
      </c>
      <c r="B42" s="154"/>
      <c r="C42" s="154"/>
      <c r="D42" s="154"/>
      <c r="E42" s="154"/>
      <c r="F42" s="154"/>
      <c r="G42" s="154"/>
    </row>
    <row r="43" spans="1:7" ht="15.75" customHeight="1">
      <c r="A43" s="160" t="s">
        <v>156</v>
      </c>
      <c r="B43" s="161"/>
      <c r="C43" s="161"/>
      <c r="D43" s="161"/>
      <c r="E43" s="161"/>
      <c r="F43" s="161"/>
      <c r="G43" s="161"/>
    </row>
    <row r="44" spans="1:7" ht="15.75" customHeight="1">
      <c r="A44" s="49"/>
      <c r="B44" s="49"/>
      <c r="C44" s="49"/>
      <c r="D44" s="49"/>
      <c r="E44" s="49"/>
      <c r="F44" s="49"/>
      <c r="G44" s="49"/>
    </row>
    <row r="45" spans="1:7" ht="15.75" customHeight="1">
      <c r="A45" s="157" t="s">
        <v>157</v>
      </c>
      <c r="B45" s="149"/>
      <c r="C45" s="149"/>
      <c r="D45" s="149"/>
      <c r="E45" s="149"/>
      <c r="F45" s="149"/>
      <c r="G45" s="150"/>
    </row>
    <row r="46" spans="1:7" ht="15.75" customHeight="1">
      <c r="A46" s="52">
        <v>1</v>
      </c>
      <c r="B46" s="155" t="s">
        <v>158</v>
      </c>
      <c r="C46" s="149"/>
      <c r="D46" s="149"/>
      <c r="E46" s="149"/>
      <c r="F46" s="150"/>
      <c r="G46" s="52" t="s">
        <v>159</v>
      </c>
    </row>
    <row r="47" spans="1:7" ht="15.75" customHeight="1">
      <c r="A47" s="50" t="s">
        <v>130</v>
      </c>
      <c r="B47" s="151" t="s">
        <v>293</v>
      </c>
      <c r="C47" s="149"/>
      <c r="D47" s="149"/>
      <c r="E47" s="149"/>
      <c r="F47" s="150"/>
      <c r="G47" s="54">
        <f>Parametro!E16</f>
        <v>0</v>
      </c>
    </row>
    <row r="48" spans="1:7" ht="15.75" customHeight="1">
      <c r="A48" s="50" t="s">
        <v>133</v>
      </c>
      <c r="B48" s="156" t="s">
        <v>294</v>
      </c>
      <c r="C48" s="149"/>
      <c r="D48" s="149"/>
      <c r="E48" s="150"/>
      <c r="F48" s="55">
        <v>0</v>
      </c>
      <c r="G48" s="56">
        <f>ROUND(($G$47+G50)*F48,2)</f>
        <v>0</v>
      </c>
    </row>
    <row r="49" spans="1:7" ht="15.75" customHeight="1">
      <c r="A49" s="50" t="s">
        <v>135</v>
      </c>
      <c r="B49" s="156" t="s">
        <v>295</v>
      </c>
      <c r="C49" s="149"/>
      <c r="D49" s="149"/>
      <c r="E49" s="150"/>
      <c r="F49" s="55">
        <v>0</v>
      </c>
      <c r="G49" s="56">
        <f>ROUND($G$47*F49,2)</f>
        <v>0</v>
      </c>
    </row>
    <row r="50" spans="1:7" ht="15.75" customHeight="1">
      <c r="A50" s="50" t="s">
        <v>137</v>
      </c>
      <c r="B50" s="151" t="s">
        <v>296</v>
      </c>
      <c r="C50" s="149"/>
      <c r="D50" s="149"/>
      <c r="E50" s="149"/>
      <c r="F50" s="150"/>
      <c r="G50" s="56">
        <v>0</v>
      </c>
    </row>
    <row r="51" spans="1:7" ht="15.75" customHeight="1">
      <c r="A51" s="50" t="s">
        <v>164</v>
      </c>
      <c r="B51" s="151" t="s">
        <v>297</v>
      </c>
      <c r="C51" s="149"/>
      <c r="D51" s="149"/>
      <c r="E51" s="149"/>
      <c r="F51" s="150"/>
      <c r="G51" s="56">
        <v>0</v>
      </c>
    </row>
    <row r="52" spans="1:7" ht="15.75" customHeight="1">
      <c r="A52" s="152" t="s">
        <v>166</v>
      </c>
      <c r="B52" s="149"/>
      <c r="C52" s="149"/>
      <c r="D52" s="149"/>
      <c r="E52" s="149"/>
      <c r="F52" s="150"/>
      <c r="G52" s="57">
        <f>ROUND(SUM(G47:G50),2)</f>
        <v>0</v>
      </c>
    </row>
    <row r="53" spans="1:7" ht="15.75" customHeight="1">
      <c r="A53" s="49"/>
      <c r="B53" s="49"/>
      <c r="C53" s="49"/>
      <c r="D53" s="49"/>
      <c r="E53" s="49"/>
      <c r="F53" s="49"/>
      <c r="G53" s="49"/>
    </row>
    <row r="54" spans="1:7" ht="15.75" customHeight="1">
      <c r="A54" s="157" t="s">
        <v>167</v>
      </c>
      <c r="B54" s="149"/>
      <c r="C54" s="149"/>
      <c r="D54" s="149"/>
      <c r="E54" s="149"/>
      <c r="F54" s="149"/>
      <c r="G54" s="150"/>
    </row>
    <row r="55" spans="1:7" ht="15.75" customHeight="1">
      <c r="A55" s="173" t="s">
        <v>168</v>
      </c>
      <c r="B55" s="149"/>
      <c r="C55" s="149"/>
      <c r="D55" s="149"/>
      <c r="E55" s="149"/>
      <c r="F55" s="149"/>
      <c r="G55" s="150"/>
    </row>
    <row r="56" spans="1:7" ht="15.75" customHeight="1">
      <c r="A56" s="52" t="s">
        <v>169</v>
      </c>
      <c r="B56" s="155" t="s">
        <v>170</v>
      </c>
      <c r="C56" s="149"/>
      <c r="D56" s="149"/>
      <c r="E56" s="150"/>
      <c r="F56" s="52" t="s">
        <v>171</v>
      </c>
      <c r="G56" s="52" t="s">
        <v>159</v>
      </c>
    </row>
    <row r="57" spans="1:7" ht="15.75" customHeight="1">
      <c r="A57" s="50" t="s">
        <v>130</v>
      </c>
      <c r="B57" s="156" t="s">
        <v>298</v>
      </c>
      <c r="C57" s="149"/>
      <c r="D57" s="149"/>
      <c r="E57" s="150"/>
      <c r="F57" s="58">
        <f>1/12</f>
        <v>8.3333333333333329E-2</v>
      </c>
      <c r="G57" s="56">
        <f t="shared" ref="G57:G58" si="0">ROUND($G$52*F57,2)</f>
        <v>0</v>
      </c>
    </row>
    <row r="58" spans="1:7" ht="15.75" customHeight="1">
      <c r="A58" s="50" t="s">
        <v>133</v>
      </c>
      <c r="B58" s="151" t="s">
        <v>299</v>
      </c>
      <c r="C58" s="149"/>
      <c r="D58" s="149"/>
      <c r="E58" s="150"/>
      <c r="F58" s="58">
        <v>0.1111</v>
      </c>
      <c r="G58" s="56">
        <f t="shared" si="0"/>
        <v>0</v>
      </c>
    </row>
    <row r="59" spans="1:7" ht="15.75" customHeight="1">
      <c r="A59" s="152" t="s">
        <v>174</v>
      </c>
      <c r="B59" s="149"/>
      <c r="C59" s="149"/>
      <c r="D59" s="149"/>
      <c r="E59" s="149"/>
      <c r="F59" s="150"/>
      <c r="G59" s="57">
        <f>ROUND(SUM(G57:G58),2)</f>
        <v>0</v>
      </c>
    </row>
    <row r="60" spans="1:7" ht="15.75" customHeight="1">
      <c r="A60" s="153" t="s">
        <v>300</v>
      </c>
      <c r="B60" s="154"/>
      <c r="C60" s="154"/>
      <c r="D60" s="154"/>
      <c r="E60" s="154"/>
      <c r="F60" s="154"/>
      <c r="G60" s="154"/>
    </row>
    <row r="61" spans="1:7" ht="15.75" customHeight="1">
      <c r="A61" s="160" t="s">
        <v>176</v>
      </c>
      <c r="B61" s="161"/>
      <c r="C61" s="161"/>
      <c r="D61" s="161"/>
      <c r="E61" s="161"/>
      <c r="F61" s="161"/>
      <c r="G61" s="161"/>
    </row>
    <row r="62" spans="1:7" ht="15" customHeight="1">
      <c r="A62" s="160"/>
      <c r="B62" s="161"/>
      <c r="C62" s="161"/>
      <c r="D62" s="161"/>
      <c r="E62" s="161"/>
      <c r="F62" s="161"/>
      <c r="G62" s="161"/>
    </row>
    <row r="63" spans="1:7" ht="15.75" customHeight="1">
      <c r="A63" s="59"/>
      <c r="B63" s="49"/>
      <c r="C63" s="49"/>
      <c r="D63" s="49"/>
      <c r="E63" s="49"/>
      <c r="F63" s="49"/>
      <c r="G63" s="49"/>
    </row>
    <row r="64" spans="1:7" ht="15.75" customHeight="1">
      <c r="A64" s="158" t="s">
        <v>177</v>
      </c>
      <c r="B64" s="149"/>
      <c r="C64" s="149"/>
      <c r="D64" s="149"/>
      <c r="E64" s="149"/>
      <c r="F64" s="150"/>
      <c r="G64" s="60">
        <f>ROUND($G$52+$G$59,2)</f>
        <v>0</v>
      </c>
    </row>
    <row r="65" spans="1:7" ht="15.75" customHeight="1">
      <c r="A65" s="173" t="s">
        <v>178</v>
      </c>
      <c r="B65" s="149"/>
      <c r="C65" s="149"/>
      <c r="D65" s="149"/>
      <c r="E65" s="149"/>
      <c r="F65" s="149"/>
      <c r="G65" s="150"/>
    </row>
    <row r="66" spans="1:7" ht="15.75" customHeight="1">
      <c r="A66" s="52" t="s">
        <v>179</v>
      </c>
      <c r="B66" s="155" t="s">
        <v>180</v>
      </c>
      <c r="C66" s="149"/>
      <c r="D66" s="149"/>
      <c r="E66" s="150"/>
      <c r="F66" s="52" t="s">
        <v>171</v>
      </c>
      <c r="G66" s="52" t="s">
        <v>159</v>
      </c>
    </row>
    <row r="67" spans="1:7" ht="15.75" customHeight="1">
      <c r="A67" s="50" t="s">
        <v>130</v>
      </c>
      <c r="B67" s="156" t="s">
        <v>301</v>
      </c>
      <c r="C67" s="149"/>
      <c r="D67" s="149"/>
      <c r="E67" s="150"/>
      <c r="F67" s="58">
        <v>0.2</v>
      </c>
      <c r="G67" s="56">
        <f t="shared" ref="G67:G75" si="1">ROUND($G$64*F67,2)</f>
        <v>0</v>
      </c>
    </row>
    <row r="68" spans="1:7" ht="15.75" customHeight="1">
      <c r="A68" s="50" t="s">
        <v>182</v>
      </c>
      <c r="B68" s="156" t="s">
        <v>302</v>
      </c>
      <c r="C68" s="149"/>
      <c r="D68" s="149"/>
      <c r="E68" s="150"/>
      <c r="F68" s="58">
        <v>2.5000000000000001E-2</v>
      </c>
      <c r="G68" s="56">
        <f t="shared" si="1"/>
        <v>0</v>
      </c>
    </row>
    <row r="69" spans="1:7" ht="15.75" customHeight="1">
      <c r="A69" s="50" t="s">
        <v>184</v>
      </c>
      <c r="B69" s="156" t="s">
        <v>303</v>
      </c>
      <c r="C69" s="149"/>
      <c r="D69" s="149"/>
      <c r="E69" s="150"/>
      <c r="F69" s="61">
        <v>0.03</v>
      </c>
      <c r="G69" s="56">
        <f t="shared" si="1"/>
        <v>0</v>
      </c>
    </row>
    <row r="70" spans="1:7" ht="15.75" customHeight="1">
      <c r="A70" s="50" t="s">
        <v>133</v>
      </c>
      <c r="B70" s="156" t="s">
        <v>304</v>
      </c>
      <c r="C70" s="149"/>
      <c r="D70" s="149"/>
      <c r="E70" s="150"/>
      <c r="F70" s="58">
        <v>0.08</v>
      </c>
      <c r="G70" s="56">
        <f t="shared" si="1"/>
        <v>0</v>
      </c>
    </row>
    <row r="71" spans="1:7" ht="15.75" customHeight="1">
      <c r="A71" s="50" t="s">
        <v>135</v>
      </c>
      <c r="B71" s="156" t="s">
        <v>305</v>
      </c>
      <c r="C71" s="149"/>
      <c r="D71" s="149"/>
      <c r="E71" s="150"/>
      <c r="F71" s="58">
        <v>1.4999999999999999E-2</v>
      </c>
      <c r="G71" s="56">
        <f t="shared" si="1"/>
        <v>0</v>
      </c>
    </row>
    <row r="72" spans="1:7" ht="15.75" customHeight="1">
      <c r="A72" s="50" t="s">
        <v>137</v>
      </c>
      <c r="B72" s="156" t="s">
        <v>306</v>
      </c>
      <c r="C72" s="149"/>
      <c r="D72" s="149"/>
      <c r="E72" s="150"/>
      <c r="F72" s="58">
        <v>0.01</v>
      </c>
      <c r="G72" s="56">
        <f t="shared" si="1"/>
        <v>0</v>
      </c>
    </row>
    <row r="73" spans="1:7" ht="15.75" customHeight="1">
      <c r="A73" s="50" t="s">
        <v>164</v>
      </c>
      <c r="B73" s="156" t="s">
        <v>307</v>
      </c>
      <c r="C73" s="149"/>
      <c r="D73" s="149"/>
      <c r="E73" s="150"/>
      <c r="F73" s="58">
        <v>6.0000000000000001E-3</v>
      </c>
      <c r="G73" s="56">
        <f t="shared" si="1"/>
        <v>0</v>
      </c>
    </row>
    <row r="74" spans="1:7" ht="15.75" customHeight="1">
      <c r="A74" s="50" t="s">
        <v>190</v>
      </c>
      <c r="B74" s="156" t="s">
        <v>308</v>
      </c>
      <c r="C74" s="149"/>
      <c r="D74" s="149"/>
      <c r="E74" s="150"/>
      <c r="F74" s="58">
        <v>2E-3</v>
      </c>
      <c r="G74" s="56">
        <f t="shared" si="1"/>
        <v>0</v>
      </c>
    </row>
    <row r="75" spans="1:7" ht="15.75" customHeight="1">
      <c r="A75" s="152" t="s">
        <v>192</v>
      </c>
      <c r="B75" s="149"/>
      <c r="C75" s="149"/>
      <c r="D75" s="149"/>
      <c r="E75" s="150"/>
      <c r="F75" s="62">
        <f>SUM(F67:F74)</f>
        <v>0.36800000000000005</v>
      </c>
      <c r="G75" s="57">
        <f t="shared" si="1"/>
        <v>0</v>
      </c>
    </row>
    <row r="76" spans="1:7" ht="15.75" customHeight="1">
      <c r="A76" s="159" t="s">
        <v>193</v>
      </c>
      <c r="B76" s="154"/>
      <c r="C76" s="154"/>
      <c r="D76" s="154"/>
      <c r="E76" s="154"/>
      <c r="F76" s="154"/>
      <c r="G76" s="154"/>
    </row>
    <row r="77" spans="1:7" ht="15.75" customHeight="1">
      <c r="A77" s="172" t="s">
        <v>194</v>
      </c>
      <c r="B77" s="161"/>
      <c r="C77" s="161"/>
      <c r="D77" s="161"/>
      <c r="E77" s="161"/>
      <c r="F77" s="161"/>
      <c r="G77" s="161"/>
    </row>
    <row r="78" spans="1:7" ht="15.75" customHeight="1">
      <c r="A78" s="172" t="s">
        <v>195</v>
      </c>
      <c r="B78" s="161"/>
      <c r="C78" s="161"/>
      <c r="D78" s="161"/>
      <c r="E78" s="161"/>
      <c r="F78" s="161"/>
      <c r="G78" s="161"/>
    </row>
    <row r="79" spans="1:7" ht="15.75" customHeight="1">
      <c r="A79" s="49"/>
      <c r="B79" s="49"/>
      <c r="C79" s="49"/>
      <c r="D79" s="49"/>
      <c r="E79" s="49"/>
      <c r="F79" s="49"/>
      <c r="G79" s="49"/>
    </row>
    <row r="80" spans="1:7" ht="15.75" customHeight="1">
      <c r="A80" s="173" t="s">
        <v>196</v>
      </c>
      <c r="B80" s="149"/>
      <c r="C80" s="149"/>
      <c r="D80" s="149"/>
      <c r="E80" s="149"/>
      <c r="F80" s="149"/>
      <c r="G80" s="150"/>
    </row>
    <row r="81" spans="1:7" ht="15.75" customHeight="1">
      <c r="A81" s="52" t="s">
        <v>197</v>
      </c>
      <c r="B81" s="155" t="s">
        <v>198</v>
      </c>
      <c r="C81" s="149"/>
      <c r="D81" s="149"/>
      <c r="E81" s="149"/>
      <c r="F81" s="150"/>
      <c r="G81" s="52" t="s">
        <v>159</v>
      </c>
    </row>
    <row r="82" spans="1:7" ht="15.75" customHeight="1">
      <c r="A82" s="50" t="s">
        <v>130</v>
      </c>
      <c r="B82" s="156" t="s">
        <v>309</v>
      </c>
      <c r="C82" s="149"/>
      <c r="D82" s="150"/>
      <c r="E82" s="63" t="s">
        <v>200</v>
      </c>
      <c r="F82" s="64">
        <f>Parametro!E22</f>
        <v>0</v>
      </c>
      <c r="G82" s="65">
        <f>ROUND(ROUND($E$39,0)*2*F82,2)</f>
        <v>0</v>
      </c>
    </row>
    <row r="83" spans="1:7" ht="15.75" customHeight="1">
      <c r="A83" s="66" t="s">
        <v>201</v>
      </c>
      <c r="B83" s="168" t="s">
        <v>310</v>
      </c>
      <c r="C83" s="149"/>
      <c r="D83" s="149"/>
      <c r="E83" s="150"/>
      <c r="F83" s="67">
        <v>0.06</v>
      </c>
      <c r="G83" s="68">
        <f>IF(G82&gt;G52*6%,G52*6%,G82)</f>
        <v>0</v>
      </c>
    </row>
    <row r="84" spans="1:7" ht="15.75" customHeight="1">
      <c r="A84" s="50" t="s">
        <v>133</v>
      </c>
      <c r="B84" s="151" t="s">
        <v>311</v>
      </c>
      <c r="C84" s="149"/>
      <c r="D84" s="150"/>
      <c r="E84" s="63" t="s">
        <v>200</v>
      </c>
      <c r="F84" s="64">
        <f>Parametro!E24</f>
        <v>0</v>
      </c>
      <c r="G84" s="65">
        <f>ROUND($E$39,0)*F84</f>
        <v>0</v>
      </c>
    </row>
    <row r="85" spans="1:7" ht="15.75" customHeight="1">
      <c r="A85" s="66" t="s">
        <v>204</v>
      </c>
      <c r="B85" s="168" t="s">
        <v>312</v>
      </c>
      <c r="C85" s="149"/>
      <c r="D85" s="149"/>
      <c r="E85" s="150"/>
      <c r="F85" s="67">
        <f>Parametro!E25</f>
        <v>0.1</v>
      </c>
      <c r="G85" s="68">
        <f>(ROUND(G84*F85,2))</f>
        <v>0</v>
      </c>
    </row>
    <row r="86" spans="1:7" ht="15.75" customHeight="1">
      <c r="A86" s="50" t="s">
        <v>135</v>
      </c>
      <c r="B86" s="151" t="s">
        <v>313</v>
      </c>
      <c r="C86" s="149"/>
      <c r="D86" s="149"/>
      <c r="E86" s="149"/>
      <c r="F86" s="150"/>
      <c r="G86" s="69">
        <f>Parametro!E26</f>
        <v>0</v>
      </c>
    </row>
    <row r="87" spans="1:7" ht="15.75" customHeight="1">
      <c r="A87" s="50" t="s">
        <v>207</v>
      </c>
      <c r="B87" s="151" t="s">
        <v>314</v>
      </c>
      <c r="C87" s="149"/>
      <c r="D87" s="149"/>
      <c r="E87" s="149"/>
      <c r="F87" s="150"/>
      <c r="G87" s="69">
        <f>Parametro!E27</f>
        <v>0</v>
      </c>
    </row>
    <row r="88" spans="1:7" ht="15.75" customHeight="1">
      <c r="A88" s="50" t="s">
        <v>137</v>
      </c>
      <c r="B88" s="151" t="s">
        <v>315</v>
      </c>
      <c r="C88" s="149"/>
      <c r="D88" s="149"/>
      <c r="E88" s="149"/>
      <c r="F88" s="150"/>
      <c r="G88" s="69">
        <v>0</v>
      </c>
    </row>
    <row r="89" spans="1:7" ht="15.75" customHeight="1">
      <c r="A89" s="152" t="s">
        <v>210</v>
      </c>
      <c r="B89" s="149"/>
      <c r="C89" s="149"/>
      <c r="D89" s="149"/>
      <c r="E89" s="149"/>
      <c r="F89" s="150"/>
      <c r="G89" s="57">
        <f>SUM(G86-G87)+(G82-G83)+(G84-G85)</f>
        <v>0</v>
      </c>
    </row>
    <row r="90" spans="1:7" ht="15.75" customHeight="1">
      <c r="A90" s="159" t="s">
        <v>211</v>
      </c>
      <c r="B90" s="154"/>
      <c r="C90" s="154"/>
      <c r="D90" s="154"/>
      <c r="E90" s="154"/>
      <c r="F90" s="154"/>
      <c r="G90" s="154"/>
    </row>
    <row r="91" spans="1:7" ht="15.75" customHeight="1">
      <c r="A91" s="160" t="s">
        <v>212</v>
      </c>
      <c r="B91" s="161"/>
      <c r="C91" s="161"/>
      <c r="D91" s="161"/>
      <c r="E91" s="161"/>
      <c r="F91" s="161"/>
      <c r="G91" s="161"/>
    </row>
    <row r="92" spans="1:7" ht="15.75" customHeight="1">
      <c r="A92" s="49"/>
      <c r="B92" s="49"/>
      <c r="C92" s="49"/>
      <c r="D92" s="49"/>
      <c r="E92" s="49"/>
      <c r="F92" s="49"/>
      <c r="G92" s="49"/>
    </row>
    <row r="93" spans="1:7" ht="15.75" customHeight="1">
      <c r="A93" s="157" t="s">
        <v>213</v>
      </c>
      <c r="B93" s="149"/>
      <c r="C93" s="149"/>
      <c r="D93" s="149"/>
      <c r="E93" s="149"/>
      <c r="F93" s="149"/>
      <c r="G93" s="150"/>
    </row>
    <row r="94" spans="1:7" ht="15.75" customHeight="1">
      <c r="A94" s="52">
        <v>2</v>
      </c>
      <c r="B94" s="155" t="s">
        <v>214</v>
      </c>
      <c r="C94" s="149"/>
      <c r="D94" s="149"/>
      <c r="E94" s="149"/>
      <c r="F94" s="150"/>
      <c r="G94" s="52" t="s">
        <v>159</v>
      </c>
    </row>
    <row r="95" spans="1:7" ht="15.75" customHeight="1">
      <c r="A95" s="70" t="s">
        <v>169</v>
      </c>
      <c r="B95" s="162" t="s">
        <v>170</v>
      </c>
      <c r="C95" s="149"/>
      <c r="D95" s="149"/>
      <c r="E95" s="149"/>
      <c r="F95" s="150"/>
      <c r="G95" s="71">
        <f>$G$59</f>
        <v>0</v>
      </c>
    </row>
    <row r="96" spans="1:7" ht="15.75" customHeight="1">
      <c r="A96" s="70" t="s">
        <v>179</v>
      </c>
      <c r="B96" s="162" t="s">
        <v>180</v>
      </c>
      <c r="C96" s="149"/>
      <c r="D96" s="149"/>
      <c r="E96" s="149"/>
      <c r="F96" s="150"/>
      <c r="G96" s="71">
        <f>$G$75</f>
        <v>0</v>
      </c>
    </row>
    <row r="97" spans="1:7" ht="15.75" customHeight="1">
      <c r="A97" s="70" t="s">
        <v>197</v>
      </c>
      <c r="B97" s="162" t="s">
        <v>198</v>
      </c>
      <c r="C97" s="149"/>
      <c r="D97" s="149"/>
      <c r="E97" s="149"/>
      <c r="F97" s="150"/>
      <c r="G97" s="71">
        <f>$G$89</f>
        <v>0</v>
      </c>
    </row>
    <row r="98" spans="1:7" ht="15.75" customHeight="1">
      <c r="A98" s="152" t="s">
        <v>215</v>
      </c>
      <c r="B98" s="149"/>
      <c r="C98" s="149"/>
      <c r="D98" s="149"/>
      <c r="E98" s="149"/>
      <c r="F98" s="150"/>
      <c r="G98" s="57">
        <f>ROUND(SUM(G95:G97),2)</f>
        <v>0</v>
      </c>
    </row>
    <row r="99" spans="1:7" ht="15.75" customHeight="1">
      <c r="A99" s="49"/>
      <c r="B99" s="49"/>
      <c r="C99" s="49"/>
      <c r="D99" s="49"/>
      <c r="E99" s="49"/>
      <c r="F99" s="49"/>
      <c r="G99" s="49"/>
    </row>
    <row r="100" spans="1:7" ht="15.75" customHeight="1">
      <c r="A100" s="157" t="s">
        <v>216</v>
      </c>
      <c r="B100" s="149"/>
      <c r="C100" s="149"/>
      <c r="D100" s="149"/>
      <c r="E100" s="149"/>
      <c r="F100" s="149"/>
      <c r="G100" s="150"/>
    </row>
    <row r="101" spans="1:7" ht="15.75" customHeight="1">
      <c r="A101" s="52">
        <v>3</v>
      </c>
      <c r="B101" s="155" t="s">
        <v>217</v>
      </c>
      <c r="C101" s="149"/>
      <c r="D101" s="149"/>
      <c r="E101" s="150"/>
      <c r="F101" s="52" t="s">
        <v>171</v>
      </c>
      <c r="G101" s="52" t="s">
        <v>159</v>
      </c>
    </row>
    <row r="102" spans="1:7" ht="15.75" customHeight="1">
      <c r="A102" s="50" t="s">
        <v>130</v>
      </c>
      <c r="B102" s="156" t="s">
        <v>316</v>
      </c>
      <c r="C102" s="149"/>
      <c r="D102" s="149"/>
      <c r="E102" s="150"/>
      <c r="F102" s="72">
        <f>(1/12)*5%</f>
        <v>4.1666666666666666E-3</v>
      </c>
      <c r="G102" s="56">
        <f t="shared" ref="G102:G107" si="2">ROUND($G$64*F102,2)</f>
        <v>0</v>
      </c>
    </row>
    <row r="103" spans="1:7" ht="15.75" customHeight="1">
      <c r="A103" s="50" t="s">
        <v>133</v>
      </c>
      <c r="B103" s="51" t="s">
        <v>219</v>
      </c>
      <c r="C103" s="51"/>
      <c r="D103" s="51"/>
      <c r="E103" s="73">
        <f>$F$70</f>
        <v>0.08</v>
      </c>
      <c r="F103" s="74">
        <f>E103*F102</f>
        <v>3.3333333333333332E-4</v>
      </c>
      <c r="G103" s="75">
        <f t="shared" si="2"/>
        <v>0</v>
      </c>
    </row>
    <row r="104" spans="1:7" ht="15.75" customHeight="1">
      <c r="A104" s="50" t="s">
        <v>135</v>
      </c>
      <c r="B104" s="51" t="s">
        <v>220</v>
      </c>
      <c r="C104" s="51"/>
      <c r="D104" s="51"/>
      <c r="E104" s="73">
        <v>0.02</v>
      </c>
      <c r="F104" s="74">
        <f>E104*F102</f>
        <v>8.3333333333333331E-5</v>
      </c>
      <c r="G104" s="75">
        <f t="shared" si="2"/>
        <v>0</v>
      </c>
    </row>
    <row r="105" spans="1:7" ht="15.75" customHeight="1">
      <c r="A105" s="50" t="s">
        <v>137</v>
      </c>
      <c r="B105" s="151" t="s">
        <v>317</v>
      </c>
      <c r="C105" s="149"/>
      <c r="D105" s="149"/>
      <c r="E105" s="150"/>
      <c r="F105" s="77">
        <f>(7/30)/12</f>
        <v>1.9444444444444445E-2</v>
      </c>
      <c r="G105" s="56">
        <f t="shared" si="2"/>
        <v>0</v>
      </c>
    </row>
    <row r="106" spans="1:7" ht="15.75" customHeight="1">
      <c r="A106" s="50" t="s">
        <v>164</v>
      </c>
      <c r="B106" s="148" t="s">
        <v>222</v>
      </c>
      <c r="C106" s="149"/>
      <c r="D106" s="149"/>
      <c r="E106" s="73">
        <f>$F$75</f>
        <v>0.36800000000000005</v>
      </c>
      <c r="F106" s="74">
        <f>E106*F105</f>
        <v>7.1555555555555565E-3</v>
      </c>
      <c r="G106" s="75">
        <f t="shared" si="2"/>
        <v>0</v>
      </c>
    </row>
    <row r="107" spans="1:7" ht="15.75" customHeight="1">
      <c r="A107" s="50" t="s">
        <v>190</v>
      </c>
      <c r="B107" s="51" t="s">
        <v>318</v>
      </c>
      <c r="C107" s="51"/>
      <c r="D107" s="51"/>
      <c r="E107" s="73">
        <v>0.02</v>
      </c>
      <c r="F107" s="74">
        <f>E107*F105</f>
        <v>3.8888888888888892E-4</v>
      </c>
      <c r="G107" s="75">
        <f t="shared" si="2"/>
        <v>0</v>
      </c>
    </row>
    <row r="108" spans="1:7" ht="15.75" customHeight="1">
      <c r="A108" s="152" t="s">
        <v>224</v>
      </c>
      <c r="B108" s="149"/>
      <c r="C108" s="149"/>
      <c r="D108" s="149"/>
      <c r="E108" s="149"/>
      <c r="F108" s="150"/>
      <c r="G108" s="57">
        <f>ROUND(SUM(G102:G107),2)</f>
        <v>0</v>
      </c>
    </row>
    <row r="109" spans="1:7" ht="15.75" customHeight="1">
      <c r="A109" s="49"/>
      <c r="B109" s="49"/>
      <c r="C109" s="49"/>
      <c r="D109" s="49"/>
      <c r="E109" s="49"/>
      <c r="F109" s="49"/>
      <c r="G109" s="49"/>
    </row>
    <row r="110" spans="1:7" ht="15.75" customHeight="1">
      <c r="A110" s="157" t="s">
        <v>225</v>
      </c>
      <c r="B110" s="149"/>
      <c r="C110" s="149"/>
      <c r="D110" s="149"/>
      <c r="E110" s="149"/>
      <c r="F110" s="149"/>
      <c r="G110" s="150"/>
    </row>
    <row r="111" spans="1:7" ht="15.75" customHeight="1">
      <c r="A111" s="158" t="s">
        <v>226</v>
      </c>
      <c r="B111" s="149"/>
      <c r="C111" s="149"/>
      <c r="D111" s="149"/>
      <c r="E111" s="149"/>
      <c r="F111" s="150"/>
      <c r="G111" s="60">
        <f>ROUND($G$52+$G$98+$G$108,2)</f>
        <v>0</v>
      </c>
    </row>
    <row r="112" spans="1:7" ht="15.75" customHeight="1">
      <c r="A112" s="155" t="s">
        <v>227</v>
      </c>
      <c r="B112" s="149"/>
      <c r="C112" s="149"/>
      <c r="D112" s="149"/>
      <c r="E112" s="149"/>
      <c r="F112" s="149"/>
      <c r="G112" s="150"/>
    </row>
    <row r="113" spans="1:7" ht="15.75" customHeight="1">
      <c r="A113" s="52" t="s">
        <v>228</v>
      </c>
      <c r="B113" s="155" t="s">
        <v>229</v>
      </c>
      <c r="C113" s="149"/>
      <c r="D113" s="149"/>
      <c r="E113" s="150"/>
      <c r="F113" s="52" t="s">
        <v>171</v>
      </c>
      <c r="G113" s="52" t="s">
        <v>159</v>
      </c>
    </row>
    <row r="114" spans="1:7" ht="15.75" customHeight="1">
      <c r="A114" s="50" t="s">
        <v>130</v>
      </c>
      <c r="B114" s="148" t="s">
        <v>230</v>
      </c>
      <c r="C114" s="149"/>
      <c r="D114" s="149"/>
      <c r="E114" s="150"/>
      <c r="F114" s="58">
        <v>9.2999999999999992E-3</v>
      </c>
      <c r="G114" s="56">
        <f>ROUND($G$111*F114,2)</f>
        <v>0</v>
      </c>
    </row>
    <row r="115" spans="1:7" ht="15.75" customHeight="1">
      <c r="A115" s="50" t="s">
        <v>123</v>
      </c>
      <c r="B115" s="148" t="s">
        <v>231</v>
      </c>
      <c r="C115" s="149"/>
      <c r="D115" s="149"/>
      <c r="E115" s="150"/>
      <c r="F115" s="79">
        <f>$F$75</f>
        <v>0.36800000000000005</v>
      </c>
      <c r="G115" s="56">
        <f>ROUND(G114*F115,2)</f>
        <v>0</v>
      </c>
    </row>
    <row r="116" spans="1:7" ht="15.75" customHeight="1">
      <c r="A116" s="50" t="s">
        <v>133</v>
      </c>
      <c r="B116" s="151" t="s">
        <v>232</v>
      </c>
      <c r="C116" s="149"/>
      <c r="D116" s="149"/>
      <c r="E116" s="150"/>
      <c r="F116" s="58">
        <f>SUM(2.64/30)/12</f>
        <v>7.3333333333333341E-3</v>
      </c>
      <c r="G116" s="56">
        <f t="shared" ref="G116:G120" si="3">ROUND($G$111*F116,2)</f>
        <v>0</v>
      </c>
    </row>
    <row r="117" spans="1:7" ht="15.75" customHeight="1">
      <c r="A117" s="50" t="s">
        <v>135</v>
      </c>
      <c r="B117" s="151" t="s">
        <v>233</v>
      </c>
      <c r="C117" s="149"/>
      <c r="D117" s="149"/>
      <c r="E117" s="150"/>
      <c r="F117" s="58">
        <f>(5/30/12)*2%</f>
        <v>2.7777777777777778E-4</v>
      </c>
      <c r="G117" s="56">
        <f t="shared" si="3"/>
        <v>0</v>
      </c>
    </row>
    <row r="118" spans="1:7" ht="15.75" customHeight="1">
      <c r="A118" s="50" t="s">
        <v>137</v>
      </c>
      <c r="B118" s="151" t="s">
        <v>234</v>
      </c>
      <c r="C118" s="149"/>
      <c r="D118" s="149"/>
      <c r="E118" s="150"/>
      <c r="F118" s="58">
        <f>(15/30/12)*8%</f>
        <v>3.3333333333333331E-3</v>
      </c>
      <c r="G118" s="56">
        <f t="shared" si="3"/>
        <v>0</v>
      </c>
    </row>
    <row r="119" spans="1:7" ht="15.75" customHeight="1">
      <c r="A119" s="50" t="s">
        <v>164</v>
      </c>
      <c r="B119" s="151" t="s">
        <v>235</v>
      </c>
      <c r="C119" s="149"/>
      <c r="D119" s="149"/>
      <c r="E119" s="150"/>
      <c r="F119" s="58">
        <f>(180/30/12)*0.3%</f>
        <v>1.5E-3</v>
      </c>
      <c r="G119" s="56">
        <f t="shared" si="3"/>
        <v>0</v>
      </c>
    </row>
    <row r="120" spans="1:7" ht="15.75" customHeight="1">
      <c r="A120" s="50" t="s">
        <v>190</v>
      </c>
      <c r="B120" s="148" t="s">
        <v>236</v>
      </c>
      <c r="C120" s="149"/>
      <c r="D120" s="149"/>
      <c r="E120" s="150"/>
      <c r="F120" s="58">
        <f>(5/30/12)*100%</f>
        <v>1.3888888888888888E-2</v>
      </c>
      <c r="G120" s="56">
        <f t="shared" si="3"/>
        <v>0</v>
      </c>
    </row>
    <row r="121" spans="1:7" ht="15.75" customHeight="1">
      <c r="A121" s="152" t="s">
        <v>237</v>
      </c>
      <c r="B121" s="149"/>
      <c r="C121" s="149"/>
      <c r="D121" s="149"/>
      <c r="E121" s="149"/>
      <c r="F121" s="150"/>
      <c r="G121" s="57">
        <f>ROUND(SUM(G114:G120),2)</f>
        <v>0</v>
      </c>
    </row>
    <row r="122" spans="1:7" ht="15.75" customHeight="1">
      <c r="A122" s="153" t="s">
        <v>238</v>
      </c>
      <c r="B122" s="154"/>
      <c r="C122" s="154"/>
      <c r="D122" s="154"/>
      <c r="E122" s="154"/>
      <c r="F122" s="154"/>
      <c r="G122" s="154"/>
    </row>
    <row r="123" spans="1:7" ht="15" customHeight="1">
      <c r="A123" s="153"/>
      <c r="B123" s="154"/>
      <c r="C123" s="154"/>
      <c r="D123" s="154"/>
      <c r="E123" s="154"/>
      <c r="F123" s="154"/>
      <c r="G123" s="154"/>
    </row>
    <row r="124" spans="1:7" ht="15.75" customHeight="1">
      <c r="A124" s="170"/>
      <c r="B124" s="171"/>
      <c r="C124" s="171"/>
      <c r="D124" s="171"/>
      <c r="E124" s="171"/>
      <c r="F124" s="171"/>
      <c r="G124" s="171"/>
    </row>
    <row r="125" spans="1:7" ht="15.75" customHeight="1">
      <c r="A125" s="52" t="s">
        <v>239</v>
      </c>
      <c r="B125" s="155" t="s">
        <v>240</v>
      </c>
      <c r="C125" s="149"/>
      <c r="D125" s="149"/>
      <c r="E125" s="150"/>
      <c r="F125" s="52" t="s">
        <v>241</v>
      </c>
      <c r="G125" s="52" t="s">
        <v>159</v>
      </c>
    </row>
    <row r="126" spans="1:7" ht="15.75" customHeight="1">
      <c r="A126" s="50" t="s">
        <v>130</v>
      </c>
      <c r="B126" s="151" t="s">
        <v>242</v>
      </c>
      <c r="C126" s="149"/>
      <c r="D126" s="149"/>
      <c r="E126" s="150"/>
      <c r="F126" s="64">
        <v>0</v>
      </c>
      <c r="G126" s="56">
        <f>ROUND(F126*$E$39,2)</f>
        <v>0</v>
      </c>
    </row>
    <row r="127" spans="1:7" ht="15.75" customHeight="1">
      <c r="A127" s="152" t="s">
        <v>243</v>
      </c>
      <c r="B127" s="149"/>
      <c r="C127" s="149"/>
      <c r="D127" s="149"/>
      <c r="E127" s="149"/>
      <c r="F127" s="150"/>
      <c r="G127" s="57">
        <f>ROUND(SUM(G126),2)</f>
        <v>0</v>
      </c>
    </row>
    <row r="128" spans="1:7" ht="15.75" customHeight="1">
      <c r="A128" s="153" t="s">
        <v>244</v>
      </c>
      <c r="B128" s="154"/>
      <c r="C128" s="154"/>
      <c r="D128" s="154"/>
      <c r="E128" s="154"/>
      <c r="F128" s="154"/>
      <c r="G128" s="154"/>
    </row>
    <row r="129" spans="1:7" ht="15.75" customHeight="1">
      <c r="A129" s="49"/>
      <c r="B129" s="49"/>
      <c r="C129" s="49"/>
      <c r="D129" s="49"/>
      <c r="E129" s="49"/>
      <c r="F129" s="49"/>
      <c r="G129" s="49"/>
    </row>
    <row r="130" spans="1:7" ht="15.75" customHeight="1">
      <c r="A130" s="157" t="s">
        <v>245</v>
      </c>
      <c r="B130" s="149"/>
      <c r="C130" s="149"/>
      <c r="D130" s="149"/>
      <c r="E130" s="149"/>
      <c r="F130" s="149"/>
      <c r="G130" s="150"/>
    </row>
    <row r="131" spans="1:7" ht="15.75" customHeight="1">
      <c r="A131" s="52">
        <v>4</v>
      </c>
      <c r="B131" s="155" t="s">
        <v>214</v>
      </c>
      <c r="C131" s="149"/>
      <c r="D131" s="149"/>
      <c r="E131" s="150"/>
      <c r="F131" s="52" t="s">
        <v>171</v>
      </c>
      <c r="G131" s="52" t="s">
        <v>159</v>
      </c>
    </row>
    <row r="132" spans="1:7" ht="15.75" customHeight="1">
      <c r="A132" s="70" t="s">
        <v>228</v>
      </c>
      <c r="B132" s="162" t="s">
        <v>246</v>
      </c>
      <c r="C132" s="149"/>
      <c r="D132" s="149"/>
      <c r="E132" s="150"/>
      <c r="F132" s="80" t="s">
        <v>123</v>
      </c>
      <c r="G132" s="71">
        <f>$G$121</f>
        <v>0</v>
      </c>
    </row>
    <row r="133" spans="1:7" ht="15.75" customHeight="1">
      <c r="A133" s="70" t="s">
        <v>239</v>
      </c>
      <c r="B133" s="162" t="s">
        <v>247</v>
      </c>
      <c r="C133" s="149"/>
      <c r="D133" s="149"/>
      <c r="E133" s="150"/>
      <c r="F133" s="80" t="s">
        <v>123</v>
      </c>
      <c r="G133" s="71">
        <f>$G$127</f>
        <v>0</v>
      </c>
    </row>
    <row r="134" spans="1:7" ht="15.75" customHeight="1">
      <c r="A134" s="152" t="s">
        <v>248</v>
      </c>
      <c r="B134" s="149"/>
      <c r="C134" s="149"/>
      <c r="D134" s="149"/>
      <c r="E134" s="149"/>
      <c r="F134" s="150"/>
      <c r="G134" s="57">
        <f>ROUND(SUM(G132:G133),2)</f>
        <v>0</v>
      </c>
    </row>
    <row r="135" spans="1:7" ht="15.75" customHeight="1">
      <c r="A135" s="49"/>
      <c r="B135" s="49"/>
      <c r="C135" s="49"/>
      <c r="D135" s="49"/>
      <c r="E135" s="49"/>
      <c r="F135" s="49"/>
      <c r="G135" s="49"/>
    </row>
    <row r="136" spans="1:7" ht="15.75" customHeight="1">
      <c r="A136" s="157" t="s">
        <v>249</v>
      </c>
      <c r="B136" s="149"/>
      <c r="C136" s="149"/>
      <c r="D136" s="149"/>
      <c r="E136" s="149"/>
      <c r="F136" s="149"/>
      <c r="G136" s="150"/>
    </row>
    <row r="137" spans="1:7" ht="15.75" customHeight="1">
      <c r="A137" s="52">
        <v>5</v>
      </c>
      <c r="B137" s="155" t="s">
        <v>250</v>
      </c>
      <c r="C137" s="149"/>
      <c r="D137" s="149"/>
      <c r="E137" s="149"/>
      <c r="F137" s="150"/>
      <c r="G137" s="52" t="s">
        <v>159</v>
      </c>
    </row>
    <row r="138" spans="1:7" ht="15.75" customHeight="1">
      <c r="A138" s="50" t="s">
        <v>130</v>
      </c>
      <c r="B138" s="151" t="s">
        <v>319</v>
      </c>
      <c r="C138" s="149"/>
      <c r="D138" s="149"/>
      <c r="E138" s="149"/>
      <c r="F138" s="150"/>
      <c r="G138" s="69">
        <f>Uniforme!H15</f>
        <v>0</v>
      </c>
    </row>
    <row r="139" spans="1:7" ht="15.75" customHeight="1">
      <c r="A139" s="50" t="s">
        <v>133</v>
      </c>
      <c r="B139" s="151" t="s">
        <v>320</v>
      </c>
      <c r="C139" s="149"/>
      <c r="D139" s="149"/>
      <c r="E139" s="149"/>
      <c r="F139" s="150"/>
      <c r="G139" s="69">
        <f>'Insumos_Cozinheiro e Auxliar'!G34</f>
        <v>0</v>
      </c>
    </row>
    <row r="140" spans="1:7" ht="15.75" customHeight="1">
      <c r="A140" s="50" t="s">
        <v>135</v>
      </c>
      <c r="B140" s="151" t="s">
        <v>321</v>
      </c>
      <c r="C140" s="149"/>
      <c r="D140" s="149"/>
      <c r="E140" s="149"/>
      <c r="F140" s="150"/>
      <c r="G140" s="69">
        <v>0</v>
      </c>
    </row>
    <row r="141" spans="1:7" ht="15.75" customHeight="1">
      <c r="A141" s="50" t="s">
        <v>164</v>
      </c>
      <c r="B141" s="151" t="s">
        <v>322</v>
      </c>
      <c r="C141" s="149"/>
      <c r="D141" s="149"/>
      <c r="E141" s="149"/>
      <c r="F141" s="150"/>
      <c r="G141" s="69">
        <v>0</v>
      </c>
    </row>
    <row r="142" spans="1:7" ht="15.75" customHeight="1">
      <c r="A142" s="152" t="s">
        <v>255</v>
      </c>
      <c r="B142" s="149"/>
      <c r="C142" s="149"/>
      <c r="D142" s="149"/>
      <c r="E142" s="149"/>
      <c r="F142" s="150"/>
      <c r="G142" s="57">
        <f>ROUND(SUM(G138:G141),2)</f>
        <v>0</v>
      </c>
    </row>
    <row r="143" spans="1:7" ht="15.75" customHeight="1">
      <c r="A143" s="153" t="s">
        <v>256</v>
      </c>
      <c r="B143" s="154"/>
      <c r="C143" s="154"/>
      <c r="D143" s="154"/>
      <c r="E143" s="154"/>
      <c r="F143" s="154"/>
      <c r="G143" s="154"/>
    </row>
    <row r="144" spans="1:7" ht="15.75" customHeight="1">
      <c r="A144" s="49"/>
      <c r="B144" s="49"/>
      <c r="C144" s="49"/>
      <c r="D144" s="49"/>
      <c r="E144" s="49"/>
      <c r="F144" s="49"/>
      <c r="G144" s="49"/>
    </row>
    <row r="145" spans="1:7" ht="15.75" customHeight="1">
      <c r="A145" s="157" t="s">
        <v>257</v>
      </c>
      <c r="B145" s="149"/>
      <c r="C145" s="149"/>
      <c r="D145" s="149"/>
      <c r="E145" s="149"/>
      <c r="F145" s="149"/>
      <c r="G145" s="150"/>
    </row>
    <row r="146" spans="1:7" ht="15.75" customHeight="1">
      <c r="A146" s="52">
        <v>6</v>
      </c>
      <c r="B146" s="155" t="s">
        <v>258</v>
      </c>
      <c r="C146" s="149"/>
      <c r="D146" s="149"/>
      <c r="E146" s="149"/>
      <c r="F146" s="150"/>
      <c r="G146" s="52" t="s">
        <v>159</v>
      </c>
    </row>
    <row r="147" spans="1:7" ht="15.75" customHeight="1">
      <c r="A147" s="81" t="s">
        <v>130</v>
      </c>
      <c r="B147" s="166" t="s">
        <v>323</v>
      </c>
      <c r="C147" s="149"/>
      <c r="D147" s="149"/>
      <c r="E147" s="150"/>
      <c r="F147" s="82">
        <f>Parametro!E44</f>
        <v>0</v>
      </c>
      <c r="G147" s="83">
        <f>ROUND($G$165*F147,2)</f>
        <v>0</v>
      </c>
    </row>
    <row r="148" spans="1:7" ht="15.75" customHeight="1">
      <c r="A148" s="81" t="s">
        <v>133</v>
      </c>
      <c r="B148" s="166" t="s">
        <v>324</v>
      </c>
      <c r="C148" s="149"/>
      <c r="D148" s="149"/>
      <c r="E148" s="150"/>
      <c r="F148" s="82">
        <f>Parametro!E45</f>
        <v>0</v>
      </c>
      <c r="G148" s="83">
        <f>ROUND(($G$165+$G$147)*F148,2)</f>
        <v>0</v>
      </c>
    </row>
    <row r="149" spans="1:7" ht="15.75" customHeight="1">
      <c r="A149" s="50" t="s">
        <v>261</v>
      </c>
      <c r="B149" s="167" t="s">
        <v>325</v>
      </c>
      <c r="C149" s="149"/>
      <c r="D149" s="149"/>
      <c r="E149" s="150"/>
      <c r="F149" s="67">
        <f>Parametro!E46</f>
        <v>0</v>
      </c>
      <c r="G149" s="68">
        <f t="shared" ref="G149:G152" si="4">ROUND($G$167*F149,2)</f>
        <v>0</v>
      </c>
    </row>
    <row r="150" spans="1:7" ht="15.75" customHeight="1">
      <c r="A150" s="50" t="s">
        <v>263</v>
      </c>
      <c r="B150" s="168" t="s">
        <v>264</v>
      </c>
      <c r="C150" s="149"/>
      <c r="D150" s="149"/>
      <c r="E150" s="150"/>
      <c r="F150" s="67">
        <v>0</v>
      </c>
      <c r="G150" s="68">
        <f t="shared" si="4"/>
        <v>0</v>
      </c>
    </row>
    <row r="151" spans="1:7" ht="15.75" customHeight="1">
      <c r="A151" s="50" t="s">
        <v>265</v>
      </c>
      <c r="B151" s="168" t="s">
        <v>326</v>
      </c>
      <c r="C151" s="149"/>
      <c r="D151" s="149"/>
      <c r="E151" s="150"/>
      <c r="F151" s="67">
        <f>Parametro!E49</f>
        <v>0</v>
      </c>
      <c r="G151" s="68">
        <f t="shared" si="4"/>
        <v>0</v>
      </c>
    </row>
    <row r="152" spans="1:7" ht="15.75" customHeight="1">
      <c r="A152" s="50" t="s">
        <v>267</v>
      </c>
      <c r="B152" s="168" t="s">
        <v>327</v>
      </c>
      <c r="C152" s="149"/>
      <c r="D152" s="149"/>
      <c r="E152" s="150"/>
      <c r="F152" s="67">
        <v>0</v>
      </c>
      <c r="G152" s="68">
        <f t="shared" si="4"/>
        <v>0</v>
      </c>
    </row>
    <row r="153" spans="1:7" ht="15.75" customHeight="1">
      <c r="A153" s="81" t="s">
        <v>135</v>
      </c>
      <c r="B153" s="169" t="s">
        <v>269</v>
      </c>
      <c r="C153" s="149"/>
      <c r="D153" s="149"/>
      <c r="E153" s="150"/>
      <c r="F153" s="84">
        <f>SUM(F149:F152)</f>
        <v>0</v>
      </c>
      <c r="G153" s="83">
        <f>ROUND(SUM(G149:G152),2)</f>
        <v>0</v>
      </c>
    </row>
    <row r="154" spans="1:7" ht="15.75" customHeight="1">
      <c r="A154" s="165" t="s">
        <v>270</v>
      </c>
      <c r="B154" s="149"/>
      <c r="C154" s="149"/>
      <c r="D154" s="149"/>
      <c r="E154" s="150"/>
      <c r="F154" s="62">
        <f>F148+F153+F147</f>
        <v>0</v>
      </c>
      <c r="G154" s="57">
        <f>ROUND(SUM(G147,G148,G153),2)</f>
        <v>0</v>
      </c>
    </row>
    <row r="155" spans="1:7" ht="15.75" customHeight="1">
      <c r="A155" s="153" t="s">
        <v>271</v>
      </c>
      <c r="B155" s="154"/>
      <c r="C155" s="154"/>
      <c r="D155" s="154"/>
      <c r="E155" s="154"/>
      <c r="F155" s="154"/>
      <c r="G155" s="154"/>
    </row>
    <row r="156" spans="1:7" ht="15.75" customHeight="1">
      <c r="A156" s="160" t="s">
        <v>272</v>
      </c>
      <c r="B156" s="161"/>
      <c r="C156" s="161"/>
      <c r="D156" s="161"/>
      <c r="E156" s="161"/>
      <c r="F156" s="161"/>
      <c r="G156" s="161"/>
    </row>
    <row r="157" spans="1:7" ht="15.75" customHeight="1">
      <c r="A157" s="49"/>
      <c r="B157" s="49"/>
      <c r="C157" s="49"/>
      <c r="D157" s="49"/>
      <c r="E157" s="49"/>
      <c r="F157" s="49"/>
      <c r="G157" s="49"/>
    </row>
    <row r="158" spans="1:7" ht="15.75" customHeight="1">
      <c r="A158" s="157" t="s">
        <v>273</v>
      </c>
      <c r="B158" s="149"/>
      <c r="C158" s="149"/>
      <c r="D158" s="149"/>
      <c r="E158" s="149"/>
      <c r="F158" s="149"/>
      <c r="G158" s="150"/>
    </row>
    <row r="159" spans="1:7" ht="15.75" customHeight="1">
      <c r="A159" s="52"/>
      <c r="B159" s="155" t="s">
        <v>274</v>
      </c>
      <c r="C159" s="149"/>
      <c r="D159" s="149"/>
      <c r="E159" s="149"/>
      <c r="F159" s="150"/>
      <c r="G159" s="52" t="s">
        <v>159</v>
      </c>
    </row>
    <row r="160" spans="1:7" ht="15.75" customHeight="1">
      <c r="A160" s="85" t="s">
        <v>130</v>
      </c>
      <c r="B160" s="164" t="s">
        <v>275</v>
      </c>
      <c r="C160" s="149"/>
      <c r="D160" s="149"/>
      <c r="E160" s="149"/>
      <c r="F160" s="150"/>
      <c r="G160" s="86">
        <f>$G$52</f>
        <v>0</v>
      </c>
    </row>
    <row r="161" spans="1:7" ht="15.75" customHeight="1">
      <c r="A161" s="85" t="s">
        <v>133</v>
      </c>
      <c r="B161" s="164" t="s">
        <v>276</v>
      </c>
      <c r="C161" s="149"/>
      <c r="D161" s="149"/>
      <c r="E161" s="149"/>
      <c r="F161" s="150"/>
      <c r="G161" s="86">
        <f>$G$98</f>
        <v>0</v>
      </c>
    </row>
    <row r="162" spans="1:7" ht="15.75" customHeight="1">
      <c r="A162" s="85" t="s">
        <v>135</v>
      </c>
      <c r="B162" s="164" t="s">
        <v>277</v>
      </c>
      <c r="C162" s="149"/>
      <c r="D162" s="149"/>
      <c r="E162" s="149"/>
      <c r="F162" s="150"/>
      <c r="G162" s="86">
        <f>$G$108</f>
        <v>0</v>
      </c>
    </row>
    <row r="163" spans="1:7" ht="15.75" customHeight="1">
      <c r="A163" s="85" t="s">
        <v>137</v>
      </c>
      <c r="B163" s="164" t="s">
        <v>278</v>
      </c>
      <c r="C163" s="149"/>
      <c r="D163" s="149"/>
      <c r="E163" s="149"/>
      <c r="F163" s="150"/>
      <c r="G163" s="86">
        <f>$G$134</f>
        <v>0</v>
      </c>
    </row>
    <row r="164" spans="1:7" ht="15.75" customHeight="1">
      <c r="A164" s="85" t="s">
        <v>164</v>
      </c>
      <c r="B164" s="164" t="s">
        <v>279</v>
      </c>
      <c r="C164" s="149"/>
      <c r="D164" s="149"/>
      <c r="E164" s="149"/>
      <c r="F164" s="150"/>
      <c r="G164" s="86">
        <f>$G$142</f>
        <v>0</v>
      </c>
    </row>
    <row r="165" spans="1:7" ht="15.75" customHeight="1">
      <c r="A165" s="165" t="s">
        <v>280</v>
      </c>
      <c r="B165" s="149"/>
      <c r="C165" s="149"/>
      <c r="D165" s="149"/>
      <c r="E165" s="149"/>
      <c r="F165" s="150"/>
      <c r="G165" s="71">
        <f>ROUND(SUM(G160:G164),2)</f>
        <v>0</v>
      </c>
    </row>
    <row r="166" spans="1:7" ht="15.75" customHeight="1">
      <c r="A166" s="85" t="s">
        <v>190</v>
      </c>
      <c r="B166" s="164" t="s">
        <v>281</v>
      </c>
      <c r="C166" s="149"/>
      <c r="D166" s="149"/>
      <c r="E166" s="149"/>
      <c r="F166" s="150"/>
      <c r="G166" s="86">
        <f>G154</f>
        <v>0</v>
      </c>
    </row>
    <row r="167" spans="1:7" ht="15.75" customHeight="1">
      <c r="A167" s="152" t="s">
        <v>282</v>
      </c>
      <c r="B167" s="149"/>
      <c r="C167" s="149"/>
      <c r="D167" s="149"/>
      <c r="E167" s="149"/>
      <c r="F167" s="150"/>
      <c r="G167" s="57">
        <f>ROUND((G165+G147+G148)/(1-F153),2)</f>
        <v>0</v>
      </c>
    </row>
    <row r="168" spans="1:7" ht="15.75" customHeight="1">
      <c r="A168" s="49"/>
      <c r="B168" s="49"/>
      <c r="C168" s="49"/>
      <c r="D168" s="49"/>
      <c r="E168" s="49"/>
      <c r="F168" s="49"/>
      <c r="G168" s="49"/>
    </row>
    <row r="169" spans="1:7" ht="15.75" customHeight="1">
      <c r="A169" s="157" t="s">
        <v>283</v>
      </c>
      <c r="B169" s="149"/>
      <c r="C169" s="149"/>
      <c r="D169" s="149"/>
      <c r="E169" s="149"/>
      <c r="F169" s="149"/>
      <c r="G169" s="150"/>
    </row>
    <row r="170" spans="1:7" ht="15.75" customHeight="1">
      <c r="A170" s="52"/>
      <c r="B170" s="155" t="s">
        <v>9</v>
      </c>
      <c r="C170" s="149"/>
      <c r="D170" s="149"/>
      <c r="E170" s="149"/>
      <c r="F170" s="150"/>
      <c r="G170" s="52" t="s">
        <v>159</v>
      </c>
    </row>
    <row r="171" spans="1:7" ht="15.75" customHeight="1">
      <c r="A171" s="85" t="s">
        <v>130</v>
      </c>
      <c r="B171" s="164" t="s">
        <v>284</v>
      </c>
      <c r="C171" s="149"/>
      <c r="D171" s="149"/>
      <c r="E171" s="149"/>
      <c r="F171" s="150"/>
      <c r="G171" s="57">
        <f>G167</f>
        <v>0</v>
      </c>
    </row>
    <row r="172" spans="1:7" ht="15.75" customHeight="1">
      <c r="A172" s="85" t="s">
        <v>133</v>
      </c>
      <c r="B172" s="164" t="s">
        <v>285</v>
      </c>
      <c r="C172" s="149"/>
      <c r="D172" s="149"/>
      <c r="E172" s="149"/>
      <c r="F172" s="150"/>
      <c r="G172" s="57">
        <f>ROUND($G$171/($E$39*2),2)</f>
        <v>0</v>
      </c>
    </row>
    <row r="173" spans="1:7" ht="15.75" customHeight="1">
      <c r="A173" s="85" t="s">
        <v>135</v>
      </c>
      <c r="B173" s="164" t="s">
        <v>286</v>
      </c>
      <c r="C173" s="149"/>
      <c r="D173" s="150"/>
      <c r="E173" s="88">
        <f>Parametro!E4</f>
        <v>2</v>
      </c>
      <c r="F173" s="89" t="s">
        <v>287</v>
      </c>
      <c r="G173" s="57">
        <f>ROUND($G$171*E173,2)</f>
        <v>0</v>
      </c>
    </row>
    <row r="174" spans="1:7" ht="15.75" customHeight="1">
      <c r="A174" s="85" t="s">
        <v>137</v>
      </c>
      <c r="B174" s="164" t="s">
        <v>288</v>
      </c>
      <c r="C174" s="149"/>
      <c r="D174" s="149"/>
      <c r="E174" s="149"/>
      <c r="F174" s="150"/>
      <c r="G174" s="57">
        <f>G173*12</f>
        <v>0</v>
      </c>
    </row>
    <row r="175" spans="1:7" ht="15.75" customHeight="1">
      <c r="A175" s="153" t="s">
        <v>289</v>
      </c>
      <c r="B175" s="154"/>
      <c r="C175" s="154"/>
      <c r="D175" s="154"/>
      <c r="E175" s="154"/>
      <c r="F175" s="154"/>
      <c r="G175" s="154"/>
    </row>
    <row r="176" spans="1:7" ht="15.75" customHeight="1">
      <c r="A176" s="49"/>
      <c r="B176" s="49"/>
      <c r="C176" s="49"/>
      <c r="D176" s="49"/>
      <c r="E176" s="49"/>
      <c r="F176" s="49"/>
      <c r="G176" s="49"/>
    </row>
    <row r="177" spans="1:7" ht="15.75" customHeight="1">
      <c r="A177" s="49"/>
      <c r="B177" s="49"/>
      <c r="C177" s="49"/>
      <c r="D177" s="49"/>
      <c r="E177" s="49"/>
      <c r="F177" s="49"/>
      <c r="G177" s="49"/>
    </row>
    <row r="178" spans="1:7" ht="15.75" customHeight="1">
      <c r="A178" s="49"/>
      <c r="B178" s="49"/>
      <c r="C178" s="49"/>
      <c r="D178" s="49"/>
      <c r="E178" s="49"/>
      <c r="F178" s="49"/>
      <c r="G178" s="49"/>
    </row>
    <row r="179" spans="1:7" ht="15.75" customHeight="1">
      <c r="A179" s="49"/>
      <c r="B179" s="49"/>
      <c r="C179" s="163" t="s">
        <v>290</v>
      </c>
      <c r="D179" s="161"/>
      <c r="E179" s="161"/>
      <c r="F179" s="49"/>
      <c r="G179" s="49"/>
    </row>
    <row r="180" spans="1:7" ht="15.75" customHeight="1">
      <c r="A180" s="49"/>
      <c r="B180" s="49"/>
      <c r="C180" s="163" t="s">
        <v>291</v>
      </c>
      <c r="D180" s="161"/>
      <c r="E180" s="161"/>
      <c r="F180" s="49"/>
      <c r="G180" s="49"/>
    </row>
    <row r="181" spans="1:7" ht="15.75" customHeight="1"/>
    <row r="182" spans="1:7" ht="15.75" customHeight="1"/>
    <row r="183" spans="1:7" ht="15.75" customHeight="1"/>
    <row r="184" spans="1:7" ht="15.75" customHeight="1"/>
    <row r="185" spans="1:7" ht="15.75" customHeight="1"/>
    <row r="186" spans="1:7" ht="15.75" customHeight="1"/>
    <row r="187" spans="1:7" ht="15.75" customHeight="1"/>
    <row r="188" spans="1:7" ht="15.75" customHeight="1"/>
    <row r="189" spans="1:7" ht="15.75" customHeight="1"/>
    <row r="190" spans="1:7" ht="15.75" customHeight="1"/>
    <row r="191" spans="1:7" ht="15.75" customHeight="1"/>
    <row r="192" spans="1:7"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6">
    <mergeCell ref="A2:G2"/>
    <mergeCell ref="A3:G3"/>
    <mergeCell ref="A6:G6"/>
    <mergeCell ref="A7:G7"/>
    <mergeCell ref="A8:G8"/>
    <mergeCell ref="A9:G9"/>
    <mergeCell ref="A12:G12"/>
    <mergeCell ref="A15:G15"/>
    <mergeCell ref="C16:G16"/>
    <mergeCell ref="C17:G17"/>
    <mergeCell ref="C18:G18"/>
    <mergeCell ref="A20:G20"/>
    <mergeCell ref="B21:E21"/>
    <mergeCell ref="F21:G21"/>
    <mergeCell ref="B22:E22"/>
    <mergeCell ref="F22:G22"/>
    <mergeCell ref="B23:E23"/>
    <mergeCell ref="F23:G23"/>
    <mergeCell ref="B24:E24"/>
    <mergeCell ref="F24:G24"/>
    <mergeCell ref="A26:G26"/>
    <mergeCell ref="A27:D27"/>
    <mergeCell ref="F27:G27"/>
    <mergeCell ref="A28:D28"/>
    <mergeCell ref="F28:G28"/>
    <mergeCell ref="A29:G29"/>
    <mergeCell ref="A30:G30"/>
    <mergeCell ref="A32:G32"/>
    <mergeCell ref="A33:G33"/>
    <mergeCell ref="B34:D34"/>
    <mergeCell ref="E34:G34"/>
    <mergeCell ref="B35:D35"/>
    <mergeCell ref="E35:G35"/>
    <mergeCell ref="B36:D36"/>
    <mergeCell ref="E36:G36"/>
    <mergeCell ref="B37:D37"/>
    <mergeCell ref="E37:G37"/>
    <mergeCell ref="B38:D38"/>
    <mergeCell ref="E38:G38"/>
    <mergeCell ref="B39:D39"/>
    <mergeCell ref="E39:G39"/>
    <mergeCell ref="E40:G40"/>
    <mergeCell ref="B49:E49"/>
    <mergeCell ref="B50:F50"/>
    <mergeCell ref="B51:F51"/>
    <mergeCell ref="A52:F52"/>
    <mergeCell ref="B40:D40"/>
    <mergeCell ref="B41:D41"/>
    <mergeCell ref="E41:G41"/>
    <mergeCell ref="A42:G42"/>
    <mergeCell ref="A43:G43"/>
    <mergeCell ref="A45:G45"/>
    <mergeCell ref="B46:F46"/>
    <mergeCell ref="B47:F47"/>
    <mergeCell ref="B48:E48"/>
    <mergeCell ref="A54:G54"/>
    <mergeCell ref="A55:G55"/>
    <mergeCell ref="B56:E56"/>
    <mergeCell ref="B57:E57"/>
    <mergeCell ref="B58:E58"/>
    <mergeCell ref="A59:F59"/>
    <mergeCell ref="A60:G60"/>
    <mergeCell ref="A61:G61"/>
    <mergeCell ref="A62:G62"/>
    <mergeCell ref="A64:F64"/>
    <mergeCell ref="A65:G65"/>
    <mergeCell ref="B66:E66"/>
    <mergeCell ref="B67:E67"/>
    <mergeCell ref="B68:E68"/>
    <mergeCell ref="B69:E69"/>
    <mergeCell ref="B70:E70"/>
    <mergeCell ref="B71:E71"/>
    <mergeCell ref="B72:E72"/>
    <mergeCell ref="B73:E73"/>
    <mergeCell ref="B74:E74"/>
    <mergeCell ref="A75:E75"/>
    <mergeCell ref="A76:G76"/>
    <mergeCell ref="A77:G77"/>
    <mergeCell ref="A78:G78"/>
    <mergeCell ref="A80:G80"/>
    <mergeCell ref="B81:F81"/>
    <mergeCell ref="B82:D82"/>
    <mergeCell ref="B83:E83"/>
    <mergeCell ref="B84:D84"/>
    <mergeCell ref="B85:E85"/>
    <mergeCell ref="B86:F86"/>
    <mergeCell ref="B87:F87"/>
    <mergeCell ref="B88:F88"/>
    <mergeCell ref="A89:F89"/>
    <mergeCell ref="A90:G90"/>
    <mergeCell ref="A91:G91"/>
    <mergeCell ref="A93:G93"/>
    <mergeCell ref="B94:F94"/>
    <mergeCell ref="B95:F95"/>
    <mergeCell ref="B96:F96"/>
    <mergeCell ref="B97:F97"/>
    <mergeCell ref="A98:F98"/>
    <mergeCell ref="A100:G100"/>
    <mergeCell ref="B101:E101"/>
    <mergeCell ref="B102:E102"/>
    <mergeCell ref="B105:E105"/>
    <mergeCell ref="B106:D106"/>
    <mergeCell ref="A108:F108"/>
    <mergeCell ref="A110:G110"/>
    <mergeCell ref="A111:F111"/>
    <mergeCell ref="A112:G112"/>
    <mergeCell ref="B113:E113"/>
    <mergeCell ref="B174:F174"/>
    <mergeCell ref="C179:E179"/>
    <mergeCell ref="B131:E131"/>
    <mergeCell ref="B132:E132"/>
    <mergeCell ref="B133:E133"/>
    <mergeCell ref="A134:F134"/>
    <mergeCell ref="A136:G136"/>
    <mergeCell ref="B137:F137"/>
    <mergeCell ref="B138:F138"/>
    <mergeCell ref="B139:F139"/>
    <mergeCell ref="B140:F140"/>
    <mergeCell ref="B141:F141"/>
    <mergeCell ref="A142:F142"/>
    <mergeCell ref="A143:G143"/>
    <mergeCell ref="A145:G145"/>
    <mergeCell ref="B146:F146"/>
    <mergeCell ref="B147:E147"/>
    <mergeCell ref="C180:E180"/>
    <mergeCell ref="A167:F167"/>
    <mergeCell ref="A169:G169"/>
    <mergeCell ref="B170:F170"/>
    <mergeCell ref="B171:F171"/>
    <mergeCell ref="B172:F172"/>
    <mergeCell ref="B173:D173"/>
    <mergeCell ref="A175:G175"/>
    <mergeCell ref="B114:E114"/>
    <mergeCell ref="B115:E115"/>
    <mergeCell ref="B116:E116"/>
    <mergeCell ref="B117:E117"/>
    <mergeCell ref="B118:E118"/>
    <mergeCell ref="B119:E119"/>
    <mergeCell ref="B120:E120"/>
    <mergeCell ref="A121:F121"/>
    <mergeCell ref="A122:G122"/>
    <mergeCell ref="A123:G123"/>
    <mergeCell ref="A124:G124"/>
    <mergeCell ref="B125:E125"/>
    <mergeCell ref="B126:E126"/>
    <mergeCell ref="A127:F127"/>
    <mergeCell ref="A128:G128"/>
    <mergeCell ref="A130:G130"/>
    <mergeCell ref="B148:E148"/>
    <mergeCell ref="B149:E149"/>
    <mergeCell ref="B150:E150"/>
    <mergeCell ref="B151:E151"/>
    <mergeCell ref="B152:E152"/>
    <mergeCell ref="B153:E153"/>
    <mergeCell ref="A154:E154"/>
    <mergeCell ref="A155:G155"/>
    <mergeCell ref="A156:G156"/>
    <mergeCell ref="A158:G158"/>
    <mergeCell ref="B159:F159"/>
    <mergeCell ref="B160:F160"/>
    <mergeCell ref="B161:F161"/>
    <mergeCell ref="B162:F162"/>
    <mergeCell ref="B163:F163"/>
    <mergeCell ref="B164:F164"/>
    <mergeCell ref="A165:F165"/>
    <mergeCell ref="B166:F166"/>
  </mergeCells>
  <pageMargins left="0.511811024" right="0.511811024" top="0.78740157499999996" bottom="0.78740157499999996" header="0" footer="0"/>
  <pageSetup paperSize="9" scale="78" orientation="portrait"/>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000"/>
  <sheetViews>
    <sheetView workbookViewId="0"/>
  </sheetViews>
  <sheetFormatPr defaultColWidth="14.42578125" defaultRowHeight="15" customHeight="1"/>
  <cols>
    <col min="1" max="1" width="11.140625" customWidth="1"/>
    <col min="2" max="2" width="32" customWidth="1"/>
    <col min="3" max="3" width="6.5703125" customWidth="1"/>
    <col min="4" max="4" width="8.7109375" customWidth="1"/>
    <col min="5" max="5" width="11.7109375" customWidth="1"/>
    <col min="6" max="6" width="8.7109375" customWidth="1"/>
    <col min="7" max="7" width="13.28515625" customWidth="1"/>
    <col min="8" max="26" width="8.7109375" customWidth="1"/>
  </cols>
  <sheetData>
    <row r="1" spans="1:7">
      <c r="A1" s="15" t="s">
        <v>328</v>
      </c>
    </row>
    <row r="2" spans="1:7">
      <c r="A2" s="183" t="s">
        <v>116</v>
      </c>
      <c r="B2" s="184"/>
      <c r="C2" s="184"/>
      <c r="D2" s="184"/>
      <c r="E2" s="184"/>
      <c r="F2" s="184"/>
      <c r="G2" s="185"/>
    </row>
    <row r="3" spans="1:7" ht="45.75">
      <c r="A3" s="186" t="s">
        <v>0</v>
      </c>
      <c r="B3" s="161"/>
      <c r="C3" s="161"/>
      <c r="D3" s="161"/>
      <c r="E3" s="161"/>
      <c r="F3" s="161"/>
      <c r="G3" s="161"/>
    </row>
    <row r="4" spans="1:7">
      <c r="A4" s="49"/>
      <c r="B4" s="49"/>
      <c r="C4" s="49"/>
      <c r="D4" s="49"/>
      <c r="E4" s="49"/>
      <c r="F4" s="49"/>
      <c r="G4" s="49"/>
    </row>
    <row r="5" spans="1:7">
      <c r="A5" s="49"/>
      <c r="B5" s="49"/>
      <c r="C5" s="49"/>
      <c r="D5" s="49"/>
      <c r="E5" s="49"/>
      <c r="F5" s="49"/>
      <c r="G5" s="49"/>
    </row>
    <row r="6" spans="1:7">
      <c r="A6" s="187" t="s">
        <v>117</v>
      </c>
      <c r="B6" s="161"/>
      <c r="C6" s="161"/>
      <c r="D6" s="161"/>
      <c r="E6" s="161"/>
      <c r="F6" s="161"/>
      <c r="G6" s="161"/>
    </row>
    <row r="7" spans="1:7">
      <c r="A7" s="187" t="s">
        <v>118</v>
      </c>
      <c r="B7" s="161"/>
      <c r="C7" s="161"/>
      <c r="D7" s="161"/>
      <c r="E7" s="161"/>
      <c r="F7" s="161"/>
      <c r="G7" s="161"/>
    </row>
    <row r="8" spans="1:7">
      <c r="A8" s="187" t="s">
        <v>119</v>
      </c>
      <c r="B8" s="161"/>
      <c r="C8" s="161"/>
      <c r="D8" s="161"/>
      <c r="E8" s="161"/>
      <c r="F8" s="161"/>
      <c r="G8" s="161"/>
    </row>
    <row r="9" spans="1:7">
      <c r="A9" s="187" t="s">
        <v>120</v>
      </c>
      <c r="B9" s="161"/>
      <c r="C9" s="161"/>
      <c r="D9" s="161"/>
      <c r="E9" s="161"/>
      <c r="F9" s="161"/>
      <c r="G9" s="161"/>
    </row>
    <row r="10" spans="1:7">
      <c r="A10" s="49"/>
      <c r="B10" s="49"/>
      <c r="C10" s="49"/>
      <c r="D10" s="49"/>
      <c r="E10" s="49"/>
      <c r="F10" s="49"/>
      <c r="G10" s="49"/>
    </row>
    <row r="11" spans="1:7">
      <c r="A11" s="49"/>
      <c r="B11" s="49"/>
      <c r="C11" s="49"/>
      <c r="D11" s="49"/>
      <c r="E11" s="49"/>
      <c r="F11" s="49"/>
      <c r="G11" s="49"/>
    </row>
    <row r="12" spans="1:7">
      <c r="A12" s="188" t="s">
        <v>121</v>
      </c>
      <c r="B12" s="161"/>
      <c r="C12" s="161"/>
      <c r="D12" s="161"/>
      <c r="E12" s="161"/>
      <c r="F12" s="161"/>
      <c r="G12" s="161"/>
    </row>
    <row r="13" spans="1:7">
      <c r="A13" s="49"/>
      <c r="B13" s="49"/>
      <c r="C13" s="49"/>
      <c r="D13" s="49"/>
      <c r="E13" s="49"/>
      <c r="F13" s="49"/>
      <c r="G13" s="49"/>
    </row>
    <row r="14" spans="1:7">
      <c r="A14" s="49"/>
      <c r="B14" s="49"/>
      <c r="C14" s="49"/>
      <c r="D14" s="49"/>
      <c r="E14" s="49"/>
      <c r="F14" s="49"/>
      <c r="G14" s="49"/>
    </row>
    <row r="15" spans="1:7">
      <c r="A15" s="189" t="s">
        <v>122</v>
      </c>
      <c r="B15" s="149"/>
      <c r="C15" s="149"/>
      <c r="D15" s="149"/>
      <c r="E15" s="149"/>
      <c r="F15" s="149"/>
      <c r="G15" s="150"/>
    </row>
    <row r="16" spans="1:7">
      <c r="A16" s="50" t="s">
        <v>123</v>
      </c>
      <c r="B16" s="51" t="s">
        <v>124</v>
      </c>
      <c r="C16" s="151" t="s">
        <v>125</v>
      </c>
      <c r="D16" s="149"/>
      <c r="E16" s="149"/>
      <c r="F16" s="149"/>
      <c r="G16" s="150"/>
    </row>
    <row r="17" spans="1:7">
      <c r="A17" s="50" t="s">
        <v>123</v>
      </c>
      <c r="B17" s="51" t="s">
        <v>126</v>
      </c>
      <c r="C17" s="151"/>
      <c r="D17" s="149"/>
      <c r="E17" s="149"/>
      <c r="F17" s="149"/>
      <c r="G17" s="150"/>
    </row>
    <row r="18" spans="1:7">
      <c r="A18" s="50" t="s">
        <v>123</v>
      </c>
      <c r="B18" s="51" t="s">
        <v>127</v>
      </c>
      <c r="C18" s="151" t="s">
        <v>329</v>
      </c>
      <c r="D18" s="149"/>
      <c r="E18" s="149"/>
      <c r="F18" s="149"/>
      <c r="G18" s="150"/>
    </row>
    <row r="19" spans="1:7">
      <c r="A19" s="49"/>
      <c r="B19" s="49"/>
      <c r="C19" s="49"/>
      <c r="D19" s="49"/>
      <c r="E19" s="49"/>
      <c r="F19" s="49"/>
      <c r="G19" s="49"/>
    </row>
    <row r="20" spans="1:7">
      <c r="A20" s="181" t="s">
        <v>129</v>
      </c>
      <c r="B20" s="149"/>
      <c r="C20" s="149"/>
      <c r="D20" s="149"/>
      <c r="E20" s="149"/>
      <c r="F20" s="149"/>
      <c r="G20" s="150"/>
    </row>
    <row r="21" spans="1:7" ht="15.75" customHeight="1">
      <c r="A21" s="50" t="s">
        <v>130</v>
      </c>
      <c r="B21" s="151" t="s">
        <v>131</v>
      </c>
      <c r="C21" s="149"/>
      <c r="D21" s="149"/>
      <c r="E21" s="150"/>
      <c r="F21" s="190" t="s">
        <v>132</v>
      </c>
      <c r="G21" s="150"/>
    </row>
    <row r="22" spans="1:7" ht="27" customHeight="1">
      <c r="A22" s="50" t="s">
        <v>133</v>
      </c>
      <c r="B22" s="151" t="s">
        <v>134</v>
      </c>
      <c r="C22" s="149"/>
      <c r="D22" s="149"/>
      <c r="E22" s="150"/>
      <c r="F22" s="191" t="str">
        <f>Parametro!H8</f>
        <v>Maués AM</v>
      </c>
      <c r="G22" s="150"/>
    </row>
    <row r="23" spans="1:7" ht="15.75" customHeight="1">
      <c r="A23" s="50" t="s">
        <v>135</v>
      </c>
      <c r="B23" s="151" t="s">
        <v>136</v>
      </c>
      <c r="C23" s="149"/>
      <c r="D23" s="149"/>
      <c r="E23" s="150"/>
      <c r="F23" s="191">
        <f>Parametro!H11</f>
        <v>0</v>
      </c>
      <c r="G23" s="150"/>
    </row>
    <row r="24" spans="1:7" ht="15.75" customHeight="1">
      <c r="A24" s="50" t="s">
        <v>137</v>
      </c>
      <c r="B24" s="151" t="s">
        <v>138</v>
      </c>
      <c r="C24" s="149"/>
      <c r="D24" s="149"/>
      <c r="E24" s="150"/>
      <c r="F24" s="175">
        <v>12</v>
      </c>
      <c r="G24" s="150"/>
    </row>
    <row r="25" spans="1:7" ht="15.75" customHeight="1">
      <c r="A25" s="49"/>
      <c r="B25" s="49"/>
      <c r="C25" s="49"/>
      <c r="D25" s="49"/>
      <c r="E25" s="49"/>
      <c r="F25" s="49"/>
      <c r="G25" s="49"/>
    </row>
    <row r="26" spans="1:7" ht="15.75" customHeight="1">
      <c r="A26" s="181" t="s">
        <v>139</v>
      </c>
      <c r="B26" s="149"/>
      <c r="C26" s="149"/>
      <c r="D26" s="149"/>
      <c r="E26" s="149"/>
      <c r="F26" s="149"/>
      <c r="G26" s="150"/>
    </row>
    <row r="27" spans="1:7" ht="39" customHeight="1">
      <c r="A27" s="155" t="s">
        <v>140</v>
      </c>
      <c r="B27" s="149"/>
      <c r="C27" s="149"/>
      <c r="D27" s="150"/>
      <c r="E27" s="52" t="s">
        <v>141</v>
      </c>
      <c r="F27" s="155" t="s">
        <v>142</v>
      </c>
      <c r="G27" s="150"/>
    </row>
    <row r="28" spans="1:7">
      <c r="A28" s="196" t="str">
        <f>Parametro!H9</f>
        <v>Auxiliar de Manutenção</v>
      </c>
      <c r="B28" s="149"/>
      <c r="C28" s="149"/>
      <c r="D28" s="150"/>
      <c r="E28" s="53" t="s">
        <v>15</v>
      </c>
      <c r="F28" s="176">
        <f>Parametro!H4</f>
        <v>1</v>
      </c>
      <c r="G28" s="150"/>
    </row>
    <row r="29" spans="1:7" ht="15.75" customHeight="1">
      <c r="A29" s="153" t="s">
        <v>143</v>
      </c>
      <c r="B29" s="154"/>
      <c r="C29" s="154"/>
      <c r="D29" s="154"/>
      <c r="E29" s="154"/>
      <c r="F29" s="154"/>
      <c r="G29" s="154"/>
    </row>
    <row r="30" spans="1:7" ht="15.75" customHeight="1">
      <c r="A30" s="160" t="s">
        <v>144</v>
      </c>
      <c r="B30" s="161"/>
      <c r="C30" s="161"/>
      <c r="D30" s="161"/>
      <c r="E30" s="161"/>
      <c r="F30" s="161"/>
      <c r="G30" s="161"/>
    </row>
    <row r="31" spans="1:7" ht="15.75" customHeight="1">
      <c r="A31" s="49"/>
      <c r="B31" s="49"/>
      <c r="C31" s="49"/>
      <c r="D31" s="49"/>
      <c r="E31" s="49"/>
      <c r="F31" s="49"/>
      <c r="G31" s="49"/>
    </row>
    <row r="32" spans="1:7" ht="15.75" customHeight="1">
      <c r="A32" s="181" t="s">
        <v>145</v>
      </c>
      <c r="B32" s="149"/>
      <c r="C32" s="149"/>
      <c r="D32" s="149"/>
      <c r="E32" s="149"/>
      <c r="F32" s="149"/>
      <c r="G32" s="150"/>
    </row>
    <row r="33" spans="1:7" ht="15.75" customHeight="1">
      <c r="A33" s="177" t="s">
        <v>146</v>
      </c>
      <c r="B33" s="149"/>
      <c r="C33" s="149"/>
      <c r="D33" s="149"/>
      <c r="E33" s="149"/>
      <c r="F33" s="149"/>
      <c r="G33" s="150"/>
    </row>
    <row r="34" spans="1:7" ht="35.25" customHeight="1">
      <c r="A34" s="50">
        <v>1</v>
      </c>
      <c r="B34" s="148" t="s">
        <v>147</v>
      </c>
      <c r="C34" s="149"/>
      <c r="D34" s="150"/>
      <c r="E34" s="175" t="str">
        <f>Parametro!H9</f>
        <v>Auxiliar de Manutenção</v>
      </c>
      <c r="F34" s="149"/>
      <c r="G34" s="150"/>
    </row>
    <row r="35" spans="1:7" ht="15.75" customHeight="1">
      <c r="A35" s="50">
        <v>2</v>
      </c>
      <c r="B35" s="148" t="s">
        <v>148</v>
      </c>
      <c r="C35" s="149"/>
      <c r="D35" s="150"/>
      <c r="E35" s="175" t="str">
        <f>Parametro!H10</f>
        <v>9143-05</v>
      </c>
      <c r="F35" s="149"/>
      <c r="G35" s="150"/>
    </row>
    <row r="36" spans="1:7" ht="15.75" customHeight="1">
      <c r="A36" s="50">
        <v>3</v>
      </c>
      <c r="B36" s="148" t="s">
        <v>149</v>
      </c>
      <c r="C36" s="149"/>
      <c r="D36" s="150"/>
      <c r="E36" s="179">
        <f>Parametro!H16</f>
        <v>0</v>
      </c>
      <c r="F36" s="149"/>
      <c r="G36" s="150"/>
    </row>
    <row r="37" spans="1:7" ht="15.75" customHeight="1">
      <c r="A37" s="50">
        <v>4</v>
      </c>
      <c r="B37" s="148" t="s">
        <v>150</v>
      </c>
      <c r="C37" s="149"/>
      <c r="D37" s="150"/>
      <c r="E37" s="180">
        <f>Parametro!H11</f>
        <v>0</v>
      </c>
      <c r="F37" s="149"/>
      <c r="G37" s="150"/>
    </row>
    <row r="38" spans="1:7" ht="15.75" customHeight="1">
      <c r="A38" s="50">
        <v>5</v>
      </c>
      <c r="B38" s="148" t="s">
        <v>151</v>
      </c>
      <c r="C38" s="149"/>
      <c r="D38" s="150"/>
      <c r="E38" s="174">
        <f>Parametro!H13</f>
        <v>0</v>
      </c>
      <c r="F38" s="149"/>
      <c r="G38" s="150"/>
    </row>
    <row r="39" spans="1:7" ht="15.75" customHeight="1">
      <c r="A39" s="50">
        <v>6</v>
      </c>
      <c r="B39" s="148" t="s">
        <v>152</v>
      </c>
      <c r="C39" s="149"/>
      <c r="D39" s="150"/>
      <c r="E39" s="175">
        <v>22</v>
      </c>
      <c r="F39" s="149"/>
      <c r="G39" s="150"/>
    </row>
    <row r="40" spans="1:7" ht="15.75" customHeight="1">
      <c r="A40" s="50">
        <v>7</v>
      </c>
      <c r="B40" s="148" t="s">
        <v>153</v>
      </c>
      <c r="C40" s="149"/>
      <c r="D40" s="150"/>
      <c r="E40" s="176">
        <v>220</v>
      </c>
      <c r="F40" s="149"/>
      <c r="G40" s="150"/>
    </row>
    <row r="41" spans="1:7" ht="15.75" customHeight="1">
      <c r="A41" s="50">
        <v>8</v>
      </c>
      <c r="B41" s="151" t="s">
        <v>154</v>
      </c>
      <c r="C41" s="149"/>
      <c r="D41" s="150"/>
      <c r="E41" s="180"/>
      <c r="F41" s="149"/>
      <c r="G41" s="150"/>
    </row>
    <row r="42" spans="1:7" ht="15.75" customHeight="1">
      <c r="A42" s="153" t="s">
        <v>155</v>
      </c>
      <c r="B42" s="154"/>
      <c r="C42" s="154"/>
      <c r="D42" s="154"/>
      <c r="E42" s="154"/>
      <c r="F42" s="154"/>
      <c r="G42" s="154"/>
    </row>
    <row r="43" spans="1:7" ht="15.75" customHeight="1">
      <c r="A43" s="160" t="s">
        <v>156</v>
      </c>
      <c r="B43" s="161"/>
      <c r="C43" s="161"/>
      <c r="D43" s="161"/>
      <c r="E43" s="161"/>
      <c r="F43" s="161"/>
      <c r="G43" s="161"/>
    </row>
    <row r="44" spans="1:7" ht="15.75" customHeight="1">
      <c r="A44" s="49"/>
      <c r="B44" s="49"/>
      <c r="C44" s="49"/>
      <c r="D44" s="49"/>
      <c r="E44" s="49"/>
      <c r="F44" s="49"/>
      <c r="G44" s="49"/>
    </row>
    <row r="45" spans="1:7" ht="15.75" customHeight="1">
      <c r="A45" s="157" t="s">
        <v>157</v>
      </c>
      <c r="B45" s="149"/>
      <c r="C45" s="149"/>
      <c r="D45" s="149"/>
      <c r="E45" s="149"/>
      <c r="F45" s="149"/>
      <c r="G45" s="150"/>
    </row>
    <row r="46" spans="1:7" ht="15.75" customHeight="1">
      <c r="A46" s="52">
        <v>1</v>
      </c>
      <c r="B46" s="155" t="s">
        <v>158</v>
      </c>
      <c r="C46" s="149"/>
      <c r="D46" s="149"/>
      <c r="E46" s="149"/>
      <c r="F46" s="150"/>
      <c r="G46" s="52" t="s">
        <v>159</v>
      </c>
    </row>
    <row r="47" spans="1:7" ht="15.75" customHeight="1">
      <c r="A47" s="50" t="s">
        <v>130</v>
      </c>
      <c r="B47" s="151" t="s">
        <v>330</v>
      </c>
      <c r="C47" s="149"/>
      <c r="D47" s="149"/>
      <c r="E47" s="149"/>
      <c r="F47" s="150"/>
      <c r="G47" s="90">
        <f>E36</f>
        <v>0</v>
      </c>
    </row>
    <row r="48" spans="1:7" ht="15.75" customHeight="1">
      <c r="A48" s="50" t="s">
        <v>133</v>
      </c>
      <c r="B48" s="151" t="s">
        <v>331</v>
      </c>
      <c r="C48" s="149"/>
      <c r="D48" s="149"/>
      <c r="E48" s="150"/>
      <c r="F48" s="55">
        <v>0</v>
      </c>
      <c r="G48" s="56">
        <f>ROUND(($G$47+G50)*F48,2)</f>
        <v>0</v>
      </c>
    </row>
    <row r="49" spans="1:7" ht="15.75" customHeight="1">
      <c r="A49" s="50" t="s">
        <v>135</v>
      </c>
      <c r="B49" s="151" t="s">
        <v>332</v>
      </c>
      <c r="C49" s="149"/>
      <c r="D49" s="149"/>
      <c r="E49" s="150"/>
      <c r="F49" s="55">
        <v>0</v>
      </c>
      <c r="G49" s="56">
        <f>ROUND($G$47*F49,2)</f>
        <v>0</v>
      </c>
    </row>
    <row r="50" spans="1:7" ht="27.75" customHeight="1">
      <c r="A50" s="50" t="s">
        <v>137</v>
      </c>
      <c r="B50" s="148" t="s">
        <v>333</v>
      </c>
      <c r="C50" s="149"/>
      <c r="D50" s="149"/>
      <c r="E50" s="149"/>
      <c r="F50" s="150"/>
      <c r="G50" s="56">
        <v>0</v>
      </c>
    </row>
    <row r="51" spans="1:7" ht="30.75" customHeight="1">
      <c r="A51" s="50" t="s">
        <v>164</v>
      </c>
      <c r="B51" s="148" t="s">
        <v>334</v>
      </c>
      <c r="C51" s="149"/>
      <c r="D51" s="149"/>
      <c r="E51" s="149"/>
      <c r="F51" s="150"/>
      <c r="G51" s="56">
        <v>0</v>
      </c>
    </row>
    <row r="52" spans="1:7" ht="15.75" customHeight="1">
      <c r="A52" s="152" t="s">
        <v>166</v>
      </c>
      <c r="B52" s="149"/>
      <c r="C52" s="149"/>
      <c r="D52" s="149"/>
      <c r="E52" s="149"/>
      <c r="F52" s="150"/>
      <c r="G52" s="57">
        <f>ROUND(SUM(G47:G50),2)</f>
        <v>0</v>
      </c>
    </row>
    <row r="53" spans="1:7" ht="15.75" customHeight="1">
      <c r="A53" s="49"/>
      <c r="B53" s="49"/>
      <c r="C53" s="49"/>
      <c r="D53" s="49"/>
      <c r="E53" s="49"/>
      <c r="F53" s="49"/>
      <c r="G53" s="49"/>
    </row>
    <row r="54" spans="1:7" ht="15.75" customHeight="1">
      <c r="A54" s="157" t="s">
        <v>167</v>
      </c>
      <c r="B54" s="149"/>
      <c r="C54" s="149"/>
      <c r="D54" s="149"/>
      <c r="E54" s="149"/>
      <c r="F54" s="149"/>
      <c r="G54" s="150"/>
    </row>
    <row r="55" spans="1:7" ht="15.75" customHeight="1">
      <c r="A55" s="173" t="s">
        <v>168</v>
      </c>
      <c r="B55" s="149"/>
      <c r="C55" s="149"/>
      <c r="D55" s="149"/>
      <c r="E55" s="149"/>
      <c r="F55" s="149"/>
      <c r="G55" s="150"/>
    </row>
    <row r="56" spans="1:7" ht="15.75" customHeight="1">
      <c r="A56" s="52" t="s">
        <v>169</v>
      </c>
      <c r="B56" s="155" t="s">
        <v>170</v>
      </c>
      <c r="C56" s="149"/>
      <c r="D56" s="149"/>
      <c r="E56" s="150"/>
      <c r="F56" s="52" t="s">
        <v>171</v>
      </c>
      <c r="G56" s="52" t="s">
        <v>159</v>
      </c>
    </row>
    <row r="57" spans="1:7" ht="15.75" customHeight="1">
      <c r="A57" s="50" t="s">
        <v>130</v>
      </c>
      <c r="B57" s="151" t="s">
        <v>335</v>
      </c>
      <c r="C57" s="149"/>
      <c r="D57" s="149"/>
      <c r="E57" s="150"/>
      <c r="F57" s="58">
        <f>1/12</f>
        <v>8.3333333333333329E-2</v>
      </c>
      <c r="G57" s="56">
        <f t="shared" ref="G57:G58" si="0">ROUND($G$52*F57,2)</f>
        <v>0</v>
      </c>
    </row>
    <row r="58" spans="1:7" ht="27.75" customHeight="1">
      <c r="A58" s="50" t="s">
        <v>133</v>
      </c>
      <c r="B58" s="148" t="s">
        <v>336</v>
      </c>
      <c r="C58" s="149"/>
      <c r="D58" s="149"/>
      <c r="E58" s="150"/>
      <c r="F58" s="58">
        <v>0.1111</v>
      </c>
      <c r="G58" s="56">
        <f t="shared" si="0"/>
        <v>0</v>
      </c>
    </row>
    <row r="59" spans="1:7" ht="15.75" customHeight="1">
      <c r="A59" s="152" t="s">
        <v>174</v>
      </c>
      <c r="B59" s="149"/>
      <c r="C59" s="149"/>
      <c r="D59" s="149"/>
      <c r="E59" s="149"/>
      <c r="F59" s="150"/>
      <c r="G59" s="57">
        <f>ROUND(SUM(G57:G58),2)</f>
        <v>0</v>
      </c>
    </row>
    <row r="60" spans="1:7" ht="15.75" customHeight="1">
      <c r="A60" s="153" t="s">
        <v>337</v>
      </c>
      <c r="B60" s="154"/>
      <c r="C60" s="154"/>
      <c r="D60" s="154"/>
      <c r="E60" s="154"/>
      <c r="F60" s="154"/>
      <c r="G60" s="154"/>
    </row>
    <row r="61" spans="1:7" ht="15.75" customHeight="1">
      <c r="A61" s="160" t="s">
        <v>176</v>
      </c>
      <c r="B61" s="161"/>
      <c r="C61" s="161"/>
      <c r="D61" s="161"/>
      <c r="E61" s="161"/>
      <c r="F61" s="161"/>
      <c r="G61" s="161"/>
    </row>
    <row r="62" spans="1:7" ht="15.75" customHeight="1">
      <c r="A62" s="160"/>
      <c r="B62" s="161"/>
      <c r="C62" s="161"/>
      <c r="D62" s="161"/>
      <c r="E62" s="161"/>
      <c r="F62" s="161"/>
      <c r="G62" s="161"/>
    </row>
    <row r="63" spans="1:7" ht="15.75" customHeight="1">
      <c r="A63" s="59"/>
      <c r="B63" s="49"/>
      <c r="C63" s="49"/>
      <c r="D63" s="49"/>
      <c r="E63" s="49"/>
      <c r="F63" s="49"/>
      <c r="G63" s="49"/>
    </row>
    <row r="64" spans="1:7" ht="15.75" customHeight="1">
      <c r="A64" s="158" t="s">
        <v>177</v>
      </c>
      <c r="B64" s="149"/>
      <c r="C64" s="149"/>
      <c r="D64" s="149"/>
      <c r="E64" s="149"/>
      <c r="F64" s="150"/>
      <c r="G64" s="60">
        <f>ROUND($G$52+$G$59,2)</f>
        <v>0</v>
      </c>
    </row>
    <row r="65" spans="1:7" ht="15.75" customHeight="1">
      <c r="A65" s="173" t="s">
        <v>178</v>
      </c>
      <c r="B65" s="149"/>
      <c r="C65" s="149"/>
      <c r="D65" s="149"/>
      <c r="E65" s="149"/>
      <c r="F65" s="149"/>
      <c r="G65" s="150"/>
    </row>
    <row r="66" spans="1:7" ht="15.75" customHeight="1">
      <c r="A66" s="52" t="s">
        <v>179</v>
      </c>
      <c r="B66" s="155" t="s">
        <v>180</v>
      </c>
      <c r="C66" s="149"/>
      <c r="D66" s="149"/>
      <c r="E66" s="150"/>
      <c r="F66" s="52" t="s">
        <v>171</v>
      </c>
      <c r="G66" s="52" t="s">
        <v>159</v>
      </c>
    </row>
    <row r="67" spans="1:7" ht="15.75" customHeight="1">
      <c r="A67" s="50" t="s">
        <v>130</v>
      </c>
      <c r="B67" s="151" t="s">
        <v>338</v>
      </c>
      <c r="C67" s="149"/>
      <c r="D67" s="149"/>
      <c r="E67" s="150"/>
      <c r="F67" s="58">
        <v>0.2</v>
      </c>
      <c r="G67" s="56">
        <f t="shared" ref="G67:G74" si="1">ROUND($G$64*F67,2)</f>
        <v>0</v>
      </c>
    </row>
    <row r="68" spans="1:7" ht="15.75" customHeight="1">
      <c r="A68" s="50" t="s">
        <v>182</v>
      </c>
      <c r="B68" s="151" t="s">
        <v>339</v>
      </c>
      <c r="C68" s="149"/>
      <c r="D68" s="149"/>
      <c r="E68" s="150"/>
      <c r="F68" s="58">
        <v>2.5000000000000001E-2</v>
      </c>
      <c r="G68" s="56">
        <f t="shared" si="1"/>
        <v>0</v>
      </c>
    </row>
    <row r="69" spans="1:7" ht="15.75" customHeight="1">
      <c r="A69" s="50" t="s">
        <v>184</v>
      </c>
      <c r="B69" s="151" t="s">
        <v>340</v>
      </c>
      <c r="C69" s="149"/>
      <c r="D69" s="149"/>
      <c r="E69" s="150"/>
      <c r="F69" s="61">
        <v>0.03</v>
      </c>
      <c r="G69" s="56">
        <f t="shared" si="1"/>
        <v>0</v>
      </c>
    </row>
    <row r="70" spans="1:7" ht="15.75" customHeight="1">
      <c r="A70" s="50" t="s">
        <v>133</v>
      </c>
      <c r="B70" s="151" t="s">
        <v>341</v>
      </c>
      <c r="C70" s="149"/>
      <c r="D70" s="149"/>
      <c r="E70" s="150"/>
      <c r="F70" s="58">
        <v>0.08</v>
      </c>
      <c r="G70" s="56">
        <f t="shared" si="1"/>
        <v>0</v>
      </c>
    </row>
    <row r="71" spans="1:7" ht="15.75" customHeight="1">
      <c r="A71" s="50" t="s">
        <v>135</v>
      </c>
      <c r="B71" s="151" t="s">
        <v>342</v>
      </c>
      <c r="C71" s="149"/>
      <c r="D71" s="149"/>
      <c r="E71" s="150"/>
      <c r="F71" s="58">
        <v>1.4999999999999999E-2</v>
      </c>
      <c r="G71" s="56">
        <f t="shared" si="1"/>
        <v>0</v>
      </c>
    </row>
    <row r="72" spans="1:7" ht="15.75" customHeight="1">
      <c r="A72" s="50" t="s">
        <v>137</v>
      </c>
      <c r="B72" s="151" t="s">
        <v>343</v>
      </c>
      <c r="C72" s="149"/>
      <c r="D72" s="149"/>
      <c r="E72" s="150"/>
      <c r="F72" s="58">
        <v>0.01</v>
      </c>
      <c r="G72" s="56">
        <f t="shared" si="1"/>
        <v>0</v>
      </c>
    </row>
    <row r="73" spans="1:7" ht="15.75" customHeight="1">
      <c r="A73" s="50" t="s">
        <v>164</v>
      </c>
      <c r="B73" s="151" t="s">
        <v>344</v>
      </c>
      <c r="C73" s="149"/>
      <c r="D73" s="149"/>
      <c r="E73" s="150"/>
      <c r="F73" s="58">
        <v>6.0000000000000001E-3</v>
      </c>
      <c r="G73" s="56">
        <f t="shared" si="1"/>
        <v>0</v>
      </c>
    </row>
    <row r="74" spans="1:7" ht="15.75" customHeight="1">
      <c r="A74" s="50" t="s">
        <v>190</v>
      </c>
      <c r="B74" s="151" t="s">
        <v>345</v>
      </c>
      <c r="C74" s="149"/>
      <c r="D74" s="149"/>
      <c r="E74" s="150"/>
      <c r="F74" s="58">
        <v>2E-3</v>
      </c>
      <c r="G74" s="56">
        <f t="shared" si="1"/>
        <v>0</v>
      </c>
    </row>
    <row r="75" spans="1:7" ht="15.75" customHeight="1">
      <c r="A75" s="152" t="s">
        <v>192</v>
      </c>
      <c r="B75" s="149"/>
      <c r="C75" s="149"/>
      <c r="D75" s="149"/>
      <c r="E75" s="150"/>
      <c r="F75" s="62">
        <f>SUM(F67:F74)</f>
        <v>0.36800000000000005</v>
      </c>
      <c r="G75" s="57">
        <f>ROUND(SUM(G67:G74),2)</f>
        <v>0</v>
      </c>
    </row>
    <row r="76" spans="1:7" ht="15.75" customHeight="1">
      <c r="A76" s="159" t="s">
        <v>193</v>
      </c>
      <c r="B76" s="154"/>
      <c r="C76" s="154"/>
      <c r="D76" s="154"/>
      <c r="E76" s="154"/>
      <c r="F76" s="154"/>
      <c r="G76" s="154"/>
    </row>
    <row r="77" spans="1:7" ht="15.75" customHeight="1">
      <c r="A77" s="172" t="s">
        <v>194</v>
      </c>
      <c r="B77" s="161"/>
      <c r="C77" s="161"/>
      <c r="D77" s="161"/>
      <c r="E77" s="161"/>
      <c r="F77" s="161"/>
      <c r="G77" s="161"/>
    </row>
    <row r="78" spans="1:7" ht="15.75" customHeight="1">
      <c r="A78" s="172" t="s">
        <v>195</v>
      </c>
      <c r="B78" s="161"/>
      <c r="C78" s="161"/>
      <c r="D78" s="161"/>
      <c r="E78" s="161"/>
      <c r="F78" s="161"/>
      <c r="G78" s="161"/>
    </row>
    <row r="79" spans="1:7" ht="15.75" customHeight="1">
      <c r="A79" s="49"/>
      <c r="B79" s="49"/>
      <c r="C79" s="49"/>
      <c r="D79" s="49"/>
      <c r="E79" s="49"/>
      <c r="F79" s="49"/>
      <c r="G79" s="49"/>
    </row>
    <row r="80" spans="1:7" ht="15.75" customHeight="1">
      <c r="A80" s="173" t="s">
        <v>196</v>
      </c>
      <c r="B80" s="149"/>
      <c r="C80" s="149"/>
      <c r="D80" s="149"/>
      <c r="E80" s="149"/>
      <c r="F80" s="149"/>
      <c r="G80" s="150"/>
    </row>
    <row r="81" spans="1:7" ht="15.75" customHeight="1">
      <c r="A81" s="52" t="s">
        <v>197</v>
      </c>
      <c r="B81" s="155" t="s">
        <v>198</v>
      </c>
      <c r="C81" s="149"/>
      <c r="D81" s="149"/>
      <c r="E81" s="149"/>
      <c r="F81" s="150"/>
      <c r="G81" s="52" t="s">
        <v>159</v>
      </c>
    </row>
    <row r="82" spans="1:7" ht="15.75" customHeight="1">
      <c r="A82" s="50" t="s">
        <v>130</v>
      </c>
      <c r="B82" s="151" t="s">
        <v>346</v>
      </c>
      <c r="C82" s="149"/>
      <c r="D82" s="150"/>
      <c r="E82" s="63" t="s">
        <v>200</v>
      </c>
      <c r="F82" s="64">
        <f>Parametro!H22</f>
        <v>0</v>
      </c>
      <c r="G82" s="65">
        <f>ROUND(ROUND($E$39,0)*2*F82,2)</f>
        <v>0</v>
      </c>
    </row>
    <row r="83" spans="1:7" ht="15.75" customHeight="1">
      <c r="A83" s="66" t="s">
        <v>201</v>
      </c>
      <c r="B83" s="168" t="s">
        <v>347</v>
      </c>
      <c r="C83" s="149"/>
      <c r="D83" s="149"/>
      <c r="E83" s="150"/>
      <c r="F83" s="67">
        <f>Parametro!H23</f>
        <v>0.06</v>
      </c>
      <c r="G83" s="68">
        <f>IF(G82&gt;G52*6%,G52*6%,G82)</f>
        <v>0</v>
      </c>
    </row>
    <row r="84" spans="1:7" ht="15.75" customHeight="1">
      <c r="A84" s="50" t="s">
        <v>133</v>
      </c>
      <c r="B84" s="151" t="s">
        <v>348</v>
      </c>
      <c r="C84" s="149"/>
      <c r="D84" s="150"/>
      <c r="E84" s="63" t="s">
        <v>200</v>
      </c>
      <c r="F84" s="64">
        <f>Parametro!H24</f>
        <v>0</v>
      </c>
      <c r="G84" s="65">
        <f>ROUND($E$39,0)*F84</f>
        <v>0</v>
      </c>
    </row>
    <row r="85" spans="1:7" ht="15.75" customHeight="1">
      <c r="A85" s="66" t="s">
        <v>204</v>
      </c>
      <c r="B85" s="168" t="s">
        <v>349</v>
      </c>
      <c r="C85" s="149"/>
      <c r="D85" s="149"/>
      <c r="E85" s="150"/>
      <c r="F85" s="67">
        <f>Parametro!H25</f>
        <v>0.1</v>
      </c>
      <c r="G85" s="68">
        <f>(ROUND(G84*F85,2))</f>
        <v>0</v>
      </c>
    </row>
    <row r="86" spans="1:7" ht="15.75" customHeight="1">
      <c r="A86" s="50" t="s">
        <v>135</v>
      </c>
      <c r="B86" s="151" t="s">
        <v>350</v>
      </c>
      <c r="C86" s="149"/>
      <c r="D86" s="149"/>
      <c r="E86" s="149"/>
      <c r="F86" s="150"/>
      <c r="G86" s="69">
        <f>Parametro!H26</f>
        <v>0</v>
      </c>
    </row>
    <row r="87" spans="1:7" ht="15.75" customHeight="1">
      <c r="A87" s="50" t="s">
        <v>207</v>
      </c>
      <c r="B87" s="151" t="s">
        <v>351</v>
      </c>
      <c r="C87" s="149"/>
      <c r="D87" s="149"/>
      <c r="E87" s="149"/>
      <c r="F87" s="150"/>
      <c r="G87" s="69">
        <f>Parametro!H27</f>
        <v>0</v>
      </c>
    </row>
    <row r="88" spans="1:7" ht="15.75" customHeight="1">
      <c r="A88" s="50" t="s">
        <v>137</v>
      </c>
      <c r="B88" s="151" t="s">
        <v>352</v>
      </c>
      <c r="C88" s="149"/>
      <c r="D88" s="149"/>
      <c r="E88" s="149"/>
      <c r="F88" s="150"/>
      <c r="G88" s="69">
        <v>0</v>
      </c>
    </row>
    <row r="89" spans="1:7" ht="15.75" customHeight="1">
      <c r="A89" s="152" t="s">
        <v>210</v>
      </c>
      <c r="B89" s="149"/>
      <c r="C89" s="149"/>
      <c r="D89" s="149"/>
      <c r="E89" s="149"/>
      <c r="F89" s="150"/>
      <c r="G89" s="57">
        <f>SUM(G86-G87)+(G82-G83)+(G84-G85)</f>
        <v>0</v>
      </c>
    </row>
    <row r="90" spans="1:7" ht="30.75" customHeight="1">
      <c r="A90" s="153" t="s">
        <v>211</v>
      </c>
      <c r="B90" s="154"/>
      <c r="C90" s="154"/>
      <c r="D90" s="154"/>
      <c r="E90" s="154"/>
      <c r="F90" s="154"/>
      <c r="G90" s="154"/>
    </row>
    <row r="91" spans="1:7" ht="28.5" customHeight="1">
      <c r="A91" s="160" t="s">
        <v>212</v>
      </c>
      <c r="B91" s="161"/>
      <c r="C91" s="161"/>
      <c r="D91" s="161"/>
      <c r="E91" s="161"/>
      <c r="F91" s="161"/>
      <c r="G91" s="161"/>
    </row>
    <row r="92" spans="1:7" ht="15.75" customHeight="1">
      <c r="A92" s="49"/>
      <c r="B92" s="49"/>
      <c r="C92" s="49"/>
      <c r="D92" s="49"/>
      <c r="E92" s="49"/>
      <c r="F92" s="49"/>
      <c r="G92" s="49"/>
    </row>
    <row r="93" spans="1:7" ht="15.75" customHeight="1">
      <c r="A93" s="157" t="s">
        <v>213</v>
      </c>
      <c r="B93" s="149"/>
      <c r="C93" s="149"/>
      <c r="D93" s="149"/>
      <c r="E93" s="149"/>
      <c r="F93" s="149"/>
      <c r="G93" s="150"/>
    </row>
    <row r="94" spans="1:7" ht="15.75" customHeight="1">
      <c r="A94" s="52">
        <v>2</v>
      </c>
      <c r="B94" s="155" t="s">
        <v>214</v>
      </c>
      <c r="C94" s="149"/>
      <c r="D94" s="149"/>
      <c r="E94" s="149"/>
      <c r="F94" s="150"/>
      <c r="G94" s="52" t="s">
        <v>159</v>
      </c>
    </row>
    <row r="95" spans="1:7" ht="15.75" customHeight="1">
      <c r="A95" s="70" t="s">
        <v>169</v>
      </c>
      <c r="B95" s="162" t="s">
        <v>170</v>
      </c>
      <c r="C95" s="149"/>
      <c r="D95" s="149"/>
      <c r="E95" s="149"/>
      <c r="F95" s="150"/>
      <c r="G95" s="71">
        <f>$G$59</f>
        <v>0</v>
      </c>
    </row>
    <row r="96" spans="1:7" ht="15.75" customHeight="1">
      <c r="A96" s="70" t="s">
        <v>179</v>
      </c>
      <c r="B96" s="162" t="s">
        <v>180</v>
      </c>
      <c r="C96" s="149"/>
      <c r="D96" s="149"/>
      <c r="E96" s="149"/>
      <c r="F96" s="150"/>
      <c r="G96" s="71">
        <f>$G$75</f>
        <v>0</v>
      </c>
    </row>
    <row r="97" spans="1:7" ht="15.75" customHeight="1">
      <c r="A97" s="70" t="s">
        <v>197</v>
      </c>
      <c r="B97" s="162" t="s">
        <v>198</v>
      </c>
      <c r="C97" s="149"/>
      <c r="D97" s="149"/>
      <c r="E97" s="149"/>
      <c r="F97" s="150"/>
      <c r="G97" s="71">
        <f>$G$89</f>
        <v>0</v>
      </c>
    </row>
    <row r="98" spans="1:7" ht="15.75" customHeight="1">
      <c r="A98" s="152" t="s">
        <v>215</v>
      </c>
      <c r="B98" s="149"/>
      <c r="C98" s="149"/>
      <c r="D98" s="149"/>
      <c r="E98" s="149"/>
      <c r="F98" s="150"/>
      <c r="G98" s="57">
        <f>ROUND(SUM(G95:G97),2)</f>
        <v>0</v>
      </c>
    </row>
    <row r="99" spans="1:7" ht="15.75" customHeight="1">
      <c r="A99" s="49"/>
      <c r="B99" s="49"/>
      <c r="C99" s="49"/>
      <c r="D99" s="49"/>
      <c r="E99" s="49"/>
      <c r="F99" s="49"/>
      <c r="G99" s="49"/>
    </row>
    <row r="100" spans="1:7" ht="15.75" customHeight="1">
      <c r="A100" s="157" t="s">
        <v>216</v>
      </c>
      <c r="B100" s="149"/>
      <c r="C100" s="149"/>
      <c r="D100" s="149"/>
      <c r="E100" s="149"/>
      <c r="F100" s="149"/>
      <c r="G100" s="150"/>
    </row>
    <row r="101" spans="1:7" ht="15.75" customHeight="1">
      <c r="A101" s="52">
        <v>3</v>
      </c>
      <c r="B101" s="155" t="s">
        <v>217</v>
      </c>
      <c r="C101" s="149"/>
      <c r="D101" s="149"/>
      <c r="E101" s="150"/>
      <c r="F101" s="52" t="s">
        <v>171</v>
      </c>
      <c r="G101" s="52" t="s">
        <v>159</v>
      </c>
    </row>
    <row r="102" spans="1:7" ht="15.75" customHeight="1">
      <c r="A102" s="50" t="s">
        <v>130</v>
      </c>
      <c r="B102" s="151" t="s">
        <v>353</v>
      </c>
      <c r="C102" s="149"/>
      <c r="D102" s="149"/>
      <c r="E102" s="150"/>
      <c r="F102" s="72">
        <f>(1/12)*5%</f>
        <v>4.1666666666666666E-3</v>
      </c>
      <c r="G102" s="56">
        <f t="shared" ref="G102:G107" si="2">ROUND($G$64*F102,2)</f>
        <v>0</v>
      </c>
    </row>
    <row r="103" spans="1:7" ht="15.75" customHeight="1">
      <c r="A103" s="50" t="s">
        <v>133</v>
      </c>
      <c r="B103" s="51" t="s">
        <v>219</v>
      </c>
      <c r="C103" s="51"/>
      <c r="D103" s="51"/>
      <c r="E103" s="73">
        <f>$F$70</f>
        <v>0.08</v>
      </c>
      <c r="F103" s="91">
        <f>E103*F102</f>
        <v>3.3333333333333332E-4</v>
      </c>
      <c r="G103" s="75">
        <f t="shared" si="2"/>
        <v>0</v>
      </c>
    </row>
    <row r="104" spans="1:7" ht="15.75" customHeight="1">
      <c r="A104" s="50" t="s">
        <v>135</v>
      </c>
      <c r="B104" s="195" t="s">
        <v>354</v>
      </c>
      <c r="C104" s="149"/>
      <c r="D104" s="150"/>
      <c r="E104" s="92">
        <v>0.02</v>
      </c>
      <c r="F104" s="91">
        <f>E104*F102</f>
        <v>8.3333333333333331E-5</v>
      </c>
      <c r="G104" s="56">
        <f t="shared" si="2"/>
        <v>0</v>
      </c>
    </row>
    <row r="105" spans="1:7" ht="15.75" customHeight="1">
      <c r="A105" s="50" t="s">
        <v>137</v>
      </c>
      <c r="B105" s="195" t="s">
        <v>355</v>
      </c>
      <c r="C105" s="149"/>
      <c r="D105" s="149"/>
      <c r="E105" s="150"/>
      <c r="F105" s="58">
        <f>(7/30)/12</f>
        <v>1.9444444444444445E-2</v>
      </c>
      <c r="G105" s="56">
        <f t="shared" si="2"/>
        <v>0</v>
      </c>
    </row>
    <row r="106" spans="1:7" ht="27.75" customHeight="1">
      <c r="A106" s="50" t="s">
        <v>164</v>
      </c>
      <c r="B106" s="195" t="s">
        <v>222</v>
      </c>
      <c r="C106" s="149"/>
      <c r="D106" s="149"/>
      <c r="E106" s="150"/>
      <c r="F106" s="91">
        <f>E106*F105</f>
        <v>0</v>
      </c>
      <c r="G106" s="56">
        <f t="shared" si="2"/>
        <v>0</v>
      </c>
    </row>
    <row r="107" spans="1:7" ht="15.75" customHeight="1">
      <c r="A107" s="50" t="s">
        <v>190</v>
      </c>
      <c r="B107" s="195" t="s">
        <v>356</v>
      </c>
      <c r="C107" s="149"/>
      <c r="D107" s="150"/>
      <c r="E107" s="79">
        <v>0.02</v>
      </c>
      <c r="F107" s="91">
        <f>E107*F105</f>
        <v>3.8888888888888892E-4</v>
      </c>
      <c r="G107" s="56">
        <f t="shared" si="2"/>
        <v>0</v>
      </c>
    </row>
    <row r="108" spans="1:7" ht="15.75" customHeight="1">
      <c r="A108" s="152" t="s">
        <v>224</v>
      </c>
      <c r="B108" s="149"/>
      <c r="C108" s="149"/>
      <c r="D108" s="149"/>
      <c r="E108" s="149"/>
      <c r="F108" s="150"/>
      <c r="G108" s="57">
        <f>ROUND(SUM(G102:G107),2)</f>
        <v>0</v>
      </c>
    </row>
    <row r="109" spans="1:7" ht="15.75" customHeight="1">
      <c r="A109" s="49"/>
      <c r="B109" s="49"/>
      <c r="C109" s="49"/>
      <c r="D109" s="49"/>
      <c r="E109" s="49"/>
      <c r="F109" s="49"/>
      <c r="G109" s="49"/>
    </row>
    <row r="110" spans="1:7" ht="15.75" customHeight="1">
      <c r="A110" s="157" t="s">
        <v>225</v>
      </c>
      <c r="B110" s="149"/>
      <c r="C110" s="149"/>
      <c r="D110" s="149"/>
      <c r="E110" s="149"/>
      <c r="F110" s="149"/>
      <c r="G110" s="150"/>
    </row>
    <row r="111" spans="1:7" ht="15.75" customHeight="1">
      <c r="A111" s="158" t="s">
        <v>226</v>
      </c>
      <c r="B111" s="149"/>
      <c r="C111" s="149"/>
      <c r="D111" s="149"/>
      <c r="E111" s="149"/>
      <c r="F111" s="150"/>
      <c r="G111" s="60">
        <f>ROUND($G$52+$G$98+$G$108,2)</f>
        <v>0</v>
      </c>
    </row>
    <row r="112" spans="1:7" ht="15.75" customHeight="1">
      <c r="A112" s="173" t="s">
        <v>227</v>
      </c>
      <c r="B112" s="149"/>
      <c r="C112" s="149"/>
      <c r="D112" s="149"/>
      <c r="E112" s="149"/>
      <c r="F112" s="149"/>
      <c r="G112" s="150"/>
    </row>
    <row r="113" spans="1:7" ht="15.75" customHeight="1">
      <c r="A113" s="52" t="s">
        <v>228</v>
      </c>
      <c r="B113" s="155" t="s">
        <v>229</v>
      </c>
      <c r="C113" s="149"/>
      <c r="D113" s="149"/>
      <c r="E113" s="150"/>
      <c r="F113" s="52" t="s">
        <v>171</v>
      </c>
      <c r="G113" s="52" t="s">
        <v>159</v>
      </c>
    </row>
    <row r="114" spans="1:7" ht="15.75" customHeight="1">
      <c r="A114" s="50" t="s">
        <v>130</v>
      </c>
      <c r="B114" s="148" t="s">
        <v>230</v>
      </c>
      <c r="C114" s="149"/>
      <c r="D114" s="149"/>
      <c r="E114" s="150"/>
      <c r="F114" s="58">
        <v>9.2999999999999992E-3</v>
      </c>
      <c r="G114" s="56">
        <f>ROUND($G$111*F114,2)</f>
        <v>0</v>
      </c>
    </row>
    <row r="115" spans="1:7" ht="15.75" customHeight="1">
      <c r="A115" s="50" t="s">
        <v>123</v>
      </c>
      <c r="B115" s="148" t="s">
        <v>231</v>
      </c>
      <c r="C115" s="149"/>
      <c r="D115" s="149"/>
      <c r="E115" s="150"/>
      <c r="F115" s="79">
        <f>$F$75</f>
        <v>0.36800000000000005</v>
      </c>
      <c r="G115" s="56">
        <f>ROUND(G114*F115,2)</f>
        <v>0</v>
      </c>
    </row>
    <row r="116" spans="1:7" ht="15.75" customHeight="1">
      <c r="A116" s="50" t="s">
        <v>133</v>
      </c>
      <c r="B116" s="151" t="s">
        <v>232</v>
      </c>
      <c r="C116" s="149"/>
      <c r="D116" s="149"/>
      <c r="E116" s="150"/>
      <c r="F116" s="58">
        <f>SUM(2.64/30)/12</f>
        <v>7.3333333333333341E-3</v>
      </c>
      <c r="G116" s="56">
        <f t="shared" ref="G116:G120" si="3">ROUND($G$111*F116,2)</f>
        <v>0</v>
      </c>
    </row>
    <row r="117" spans="1:7" ht="15.75" customHeight="1">
      <c r="A117" s="50" t="s">
        <v>135</v>
      </c>
      <c r="B117" s="151" t="s">
        <v>233</v>
      </c>
      <c r="C117" s="149"/>
      <c r="D117" s="149"/>
      <c r="E117" s="150"/>
      <c r="F117" s="58">
        <f>(5/30/12)*2%</f>
        <v>2.7777777777777778E-4</v>
      </c>
      <c r="G117" s="56">
        <f t="shared" si="3"/>
        <v>0</v>
      </c>
    </row>
    <row r="118" spans="1:7" ht="15.75" customHeight="1">
      <c r="A118" s="50" t="s">
        <v>137</v>
      </c>
      <c r="B118" s="151" t="s">
        <v>234</v>
      </c>
      <c r="C118" s="149"/>
      <c r="D118" s="149"/>
      <c r="E118" s="150"/>
      <c r="F118" s="58">
        <f>(15/30/12)*8%</f>
        <v>3.3333333333333331E-3</v>
      </c>
      <c r="G118" s="56">
        <f t="shared" si="3"/>
        <v>0</v>
      </c>
    </row>
    <row r="119" spans="1:7" ht="15.75" customHeight="1">
      <c r="A119" s="50" t="s">
        <v>164</v>
      </c>
      <c r="B119" s="151" t="s">
        <v>235</v>
      </c>
      <c r="C119" s="149"/>
      <c r="D119" s="149"/>
      <c r="E119" s="150"/>
      <c r="F119" s="58">
        <f>(180/30/12)*0.3%</f>
        <v>1.5E-3</v>
      </c>
      <c r="G119" s="56">
        <f t="shared" si="3"/>
        <v>0</v>
      </c>
    </row>
    <row r="120" spans="1:7" ht="15.75" customHeight="1">
      <c r="A120" s="50" t="s">
        <v>190</v>
      </c>
      <c r="B120" s="148" t="s">
        <v>236</v>
      </c>
      <c r="C120" s="149"/>
      <c r="D120" s="149"/>
      <c r="E120" s="150"/>
      <c r="F120" s="58">
        <f>(5/30/12)*100%</f>
        <v>1.3888888888888888E-2</v>
      </c>
      <c r="G120" s="56">
        <f t="shared" si="3"/>
        <v>0</v>
      </c>
    </row>
    <row r="121" spans="1:7" ht="15.75" customHeight="1">
      <c r="A121" s="152" t="s">
        <v>237</v>
      </c>
      <c r="B121" s="149"/>
      <c r="C121" s="149"/>
      <c r="D121" s="149"/>
      <c r="E121" s="149"/>
      <c r="F121" s="150"/>
      <c r="G121" s="57">
        <f>ROUND(SUM(G114:G120),2)</f>
        <v>0</v>
      </c>
    </row>
    <row r="122" spans="1:7" ht="61.5" customHeight="1">
      <c r="A122" s="153" t="s">
        <v>238</v>
      </c>
      <c r="B122" s="154"/>
      <c r="C122" s="154"/>
      <c r="D122" s="154"/>
      <c r="E122" s="154"/>
      <c r="F122" s="154"/>
      <c r="G122" s="154"/>
    </row>
    <row r="123" spans="1:7" ht="15.75" customHeight="1">
      <c r="A123" s="153"/>
      <c r="B123" s="154"/>
      <c r="C123" s="154"/>
      <c r="D123" s="154"/>
      <c r="E123" s="154"/>
      <c r="F123" s="154"/>
      <c r="G123" s="154"/>
    </row>
    <row r="124" spans="1:7" ht="15.75" customHeight="1">
      <c r="A124" s="170"/>
      <c r="B124" s="171"/>
      <c r="C124" s="171"/>
      <c r="D124" s="171"/>
      <c r="E124" s="171"/>
      <c r="F124" s="171"/>
      <c r="G124" s="171"/>
    </row>
    <row r="125" spans="1:7" ht="15.75" customHeight="1">
      <c r="A125" s="52" t="s">
        <v>239</v>
      </c>
      <c r="B125" s="155" t="s">
        <v>240</v>
      </c>
      <c r="C125" s="149"/>
      <c r="D125" s="149"/>
      <c r="E125" s="150"/>
      <c r="F125" s="52" t="s">
        <v>241</v>
      </c>
      <c r="G125" s="52" t="s">
        <v>159</v>
      </c>
    </row>
    <row r="126" spans="1:7" ht="15.75" customHeight="1">
      <c r="A126" s="50" t="s">
        <v>130</v>
      </c>
      <c r="B126" s="151" t="s">
        <v>242</v>
      </c>
      <c r="C126" s="149"/>
      <c r="D126" s="149"/>
      <c r="E126" s="150"/>
      <c r="F126" s="64">
        <v>0</v>
      </c>
      <c r="G126" s="56">
        <f>ROUND(F126*$E$39,2)</f>
        <v>0</v>
      </c>
    </row>
    <row r="127" spans="1:7" ht="15.75" customHeight="1">
      <c r="A127" s="152" t="s">
        <v>243</v>
      </c>
      <c r="B127" s="149"/>
      <c r="C127" s="149"/>
      <c r="D127" s="149"/>
      <c r="E127" s="149"/>
      <c r="F127" s="150"/>
      <c r="G127" s="57">
        <f>ROUND(SUM(G126),2)</f>
        <v>0</v>
      </c>
    </row>
    <row r="128" spans="1:7" ht="32.25" customHeight="1">
      <c r="A128" s="153" t="s">
        <v>244</v>
      </c>
      <c r="B128" s="154"/>
      <c r="C128" s="154"/>
      <c r="D128" s="154"/>
      <c r="E128" s="154"/>
      <c r="F128" s="154"/>
      <c r="G128" s="154"/>
    </row>
    <row r="129" spans="1:7" ht="15.75" customHeight="1">
      <c r="A129" s="49"/>
      <c r="B129" s="49"/>
      <c r="C129" s="49"/>
      <c r="D129" s="49"/>
      <c r="E129" s="49"/>
      <c r="F129" s="49"/>
      <c r="G129" s="49"/>
    </row>
    <row r="130" spans="1:7" ht="15.75" customHeight="1">
      <c r="A130" s="157" t="s">
        <v>245</v>
      </c>
      <c r="B130" s="149"/>
      <c r="C130" s="149"/>
      <c r="D130" s="149"/>
      <c r="E130" s="149"/>
      <c r="F130" s="149"/>
      <c r="G130" s="150"/>
    </row>
    <row r="131" spans="1:7" ht="15.75" customHeight="1">
      <c r="A131" s="52">
        <v>4</v>
      </c>
      <c r="B131" s="155" t="s">
        <v>214</v>
      </c>
      <c r="C131" s="149"/>
      <c r="D131" s="149"/>
      <c r="E131" s="150"/>
      <c r="F131" s="52" t="s">
        <v>171</v>
      </c>
      <c r="G131" s="52" t="s">
        <v>159</v>
      </c>
    </row>
    <row r="132" spans="1:7" ht="15.75" customHeight="1">
      <c r="A132" s="70" t="s">
        <v>228</v>
      </c>
      <c r="B132" s="162" t="s">
        <v>246</v>
      </c>
      <c r="C132" s="149"/>
      <c r="D132" s="149"/>
      <c r="E132" s="150"/>
      <c r="F132" s="80" t="s">
        <v>123</v>
      </c>
      <c r="G132" s="71">
        <f>$G$121</f>
        <v>0</v>
      </c>
    </row>
    <row r="133" spans="1:7" ht="15.75" customHeight="1">
      <c r="A133" s="70" t="s">
        <v>239</v>
      </c>
      <c r="B133" s="162" t="s">
        <v>247</v>
      </c>
      <c r="C133" s="149"/>
      <c r="D133" s="149"/>
      <c r="E133" s="150"/>
      <c r="F133" s="80" t="s">
        <v>123</v>
      </c>
      <c r="G133" s="71">
        <f>$G$127</f>
        <v>0</v>
      </c>
    </row>
    <row r="134" spans="1:7" ht="15.75" customHeight="1">
      <c r="A134" s="152" t="s">
        <v>248</v>
      </c>
      <c r="B134" s="149"/>
      <c r="C134" s="149"/>
      <c r="D134" s="149"/>
      <c r="E134" s="149"/>
      <c r="F134" s="150"/>
      <c r="G134" s="57">
        <f>ROUND(SUM(G132:G133),2)</f>
        <v>0</v>
      </c>
    </row>
    <row r="135" spans="1:7" ht="15.75" customHeight="1">
      <c r="A135" s="49"/>
      <c r="B135" s="49"/>
      <c r="C135" s="49"/>
      <c r="D135" s="49"/>
      <c r="E135" s="49"/>
      <c r="F135" s="49"/>
      <c r="G135" s="49"/>
    </row>
    <row r="136" spans="1:7" ht="15.75" customHeight="1">
      <c r="A136" s="157" t="s">
        <v>249</v>
      </c>
      <c r="B136" s="149"/>
      <c r="C136" s="149"/>
      <c r="D136" s="149"/>
      <c r="E136" s="149"/>
      <c r="F136" s="149"/>
      <c r="G136" s="150"/>
    </row>
    <row r="137" spans="1:7" ht="15.75" customHeight="1">
      <c r="A137" s="52">
        <v>5</v>
      </c>
      <c r="B137" s="155" t="s">
        <v>250</v>
      </c>
      <c r="C137" s="149"/>
      <c r="D137" s="149"/>
      <c r="E137" s="149"/>
      <c r="F137" s="150"/>
      <c r="G137" s="52" t="s">
        <v>159</v>
      </c>
    </row>
    <row r="138" spans="1:7" ht="15.75" customHeight="1">
      <c r="A138" s="50" t="s">
        <v>130</v>
      </c>
      <c r="B138" s="151" t="s">
        <v>357</v>
      </c>
      <c r="C138" s="149"/>
      <c r="D138" s="149"/>
      <c r="E138" s="149"/>
      <c r="F138" s="150"/>
      <c r="G138" s="69">
        <f>Uniforme!H32</f>
        <v>0</v>
      </c>
    </row>
    <row r="139" spans="1:7" ht="15.75" customHeight="1">
      <c r="A139" s="50" t="s">
        <v>133</v>
      </c>
      <c r="B139" s="151" t="s">
        <v>358</v>
      </c>
      <c r="C139" s="149"/>
      <c r="D139" s="149"/>
      <c r="E139" s="149"/>
      <c r="F139" s="150"/>
      <c r="G139" s="69">
        <f>'Insumos_Auxiliar de Manutenção'!G28</f>
        <v>0</v>
      </c>
    </row>
    <row r="140" spans="1:7" ht="15.75" customHeight="1">
      <c r="A140" s="50" t="s">
        <v>135</v>
      </c>
      <c r="B140" s="156" t="s">
        <v>359</v>
      </c>
      <c r="C140" s="149"/>
      <c r="D140" s="149"/>
      <c r="E140" s="149"/>
      <c r="F140" s="150"/>
      <c r="G140" s="69">
        <f>Insumos_Jardineiro!G39</f>
        <v>0</v>
      </c>
    </row>
    <row r="141" spans="1:7" ht="29.25" customHeight="1">
      <c r="A141" s="50" t="s">
        <v>137</v>
      </c>
      <c r="B141" s="148" t="s">
        <v>360</v>
      </c>
      <c r="C141" s="149"/>
      <c r="D141" s="149"/>
      <c r="E141" s="149"/>
      <c r="F141" s="150"/>
      <c r="G141" s="69">
        <f>'Insumos_Auxiliar de Manutenção'!I56</f>
        <v>-5.0000000000000001E-3</v>
      </c>
    </row>
    <row r="142" spans="1:7" ht="15.75" customHeight="1">
      <c r="A142" s="50" t="s">
        <v>164</v>
      </c>
      <c r="B142" s="151" t="s">
        <v>361</v>
      </c>
      <c r="C142" s="149"/>
      <c r="D142" s="149"/>
      <c r="E142" s="149"/>
      <c r="F142" s="150"/>
      <c r="G142" s="69">
        <v>0</v>
      </c>
    </row>
    <row r="143" spans="1:7" ht="15.75" customHeight="1">
      <c r="A143" s="152" t="s">
        <v>255</v>
      </c>
      <c r="B143" s="149"/>
      <c r="C143" s="149"/>
      <c r="D143" s="149"/>
      <c r="E143" s="149"/>
      <c r="F143" s="150"/>
      <c r="G143" s="57">
        <f>ROUND(SUM(G138:G142),2)</f>
        <v>-0.01</v>
      </c>
    </row>
    <row r="144" spans="1:7" ht="15.75" customHeight="1">
      <c r="A144" s="153" t="s">
        <v>256</v>
      </c>
      <c r="B144" s="154"/>
      <c r="C144" s="154"/>
      <c r="D144" s="154"/>
      <c r="E144" s="154"/>
      <c r="F144" s="154"/>
      <c r="G144" s="154"/>
    </row>
    <row r="145" spans="1:9" ht="15.75" customHeight="1">
      <c r="A145" s="49"/>
      <c r="B145" s="49"/>
      <c r="C145" s="49"/>
      <c r="D145" s="49"/>
      <c r="E145" s="49"/>
      <c r="F145" s="49"/>
      <c r="G145" s="49"/>
    </row>
    <row r="146" spans="1:9" ht="15.75" customHeight="1">
      <c r="A146" s="157" t="s">
        <v>257</v>
      </c>
      <c r="B146" s="149"/>
      <c r="C146" s="149"/>
      <c r="D146" s="149"/>
      <c r="E146" s="149"/>
      <c r="F146" s="149"/>
      <c r="G146" s="150"/>
    </row>
    <row r="147" spans="1:9" ht="15.75" customHeight="1">
      <c r="A147" s="52">
        <v>6</v>
      </c>
      <c r="B147" s="155" t="s">
        <v>258</v>
      </c>
      <c r="C147" s="149"/>
      <c r="D147" s="149"/>
      <c r="E147" s="149"/>
      <c r="F147" s="150"/>
      <c r="G147" s="52" t="s">
        <v>159</v>
      </c>
    </row>
    <row r="148" spans="1:9" ht="15.75" customHeight="1">
      <c r="A148" s="81" t="s">
        <v>130</v>
      </c>
      <c r="B148" s="193" t="s">
        <v>362</v>
      </c>
      <c r="C148" s="149"/>
      <c r="D148" s="149"/>
      <c r="E148" s="150"/>
      <c r="F148" s="82">
        <f>Parametro!H44</f>
        <v>0</v>
      </c>
      <c r="G148" s="83">
        <f>ROUND($G$166*F148,2)</f>
        <v>0</v>
      </c>
    </row>
    <row r="149" spans="1:9" ht="15.75" customHeight="1">
      <c r="A149" s="81" t="s">
        <v>133</v>
      </c>
      <c r="B149" s="193" t="s">
        <v>363</v>
      </c>
      <c r="C149" s="149"/>
      <c r="D149" s="149"/>
      <c r="E149" s="150"/>
      <c r="F149" s="82">
        <f>Parametro!H45</f>
        <v>0</v>
      </c>
      <c r="G149" s="83">
        <f>ROUND(($G$166+$G$148)*F149,2)</f>
        <v>0</v>
      </c>
    </row>
    <row r="150" spans="1:9" ht="24.75" customHeight="1">
      <c r="A150" s="50" t="s">
        <v>261</v>
      </c>
      <c r="B150" s="194" t="s">
        <v>364</v>
      </c>
      <c r="C150" s="149"/>
      <c r="D150" s="149"/>
      <c r="E150" s="150"/>
      <c r="F150" s="82">
        <f>Parametro!H46</f>
        <v>0</v>
      </c>
      <c r="G150" s="68">
        <f t="shared" ref="G150:G153" si="4">ROUND($G$168*F150,2)</f>
        <v>0</v>
      </c>
      <c r="I150" s="93"/>
    </row>
    <row r="151" spans="1:9" ht="15.75" customHeight="1">
      <c r="A151" s="50" t="s">
        <v>263</v>
      </c>
      <c r="B151" s="168" t="s">
        <v>264</v>
      </c>
      <c r="C151" s="149"/>
      <c r="D151" s="149"/>
      <c r="E151" s="150"/>
      <c r="F151" s="82">
        <f>Parametro!H47</f>
        <v>0</v>
      </c>
      <c r="G151" s="68">
        <f t="shared" si="4"/>
        <v>0</v>
      </c>
    </row>
    <row r="152" spans="1:9" ht="15.75" customHeight="1">
      <c r="A152" s="50" t="s">
        <v>265</v>
      </c>
      <c r="B152" s="168" t="s">
        <v>365</v>
      </c>
      <c r="C152" s="149"/>
      <c r="D152" s="149"/>
      <c r="E152" s="150"/>
      <c r="F152" s="82">
        <f>Parametro!H48</f>
        <v>0</v>
      </c>
      <c r="G152" s="68">
        <f t="shared" si="4"/>
        <v>0</v>
      </c>
    </row>
    <row r="153" spans="1:9" ht="15.75" customHeight="1">
      <c r="A153" s="50" t="s">
        <v>267</v>
      </c>
      <c r="B153" s="168" t="s">
        <v>366</v>
      </c>
      <c r="C153" s="149"/>
      <c r="D153" s="149"/>
      <c r="E153" s="150"/>
      <c r="F153" s="82">
        <f>Parametro!H49</f>
        <v>0</v>
      </c>
      <c r="G153" s="68">
        <f t="shared" si="4"/>
        <v>0</v>
      </c>
    </row>
    <row r="154" spans="1:9" ht="15.75" customHeight="1">
      <c r="A154" s="81" t="s">
        <v>135</v>
      </c>
      <c r="B154" s="169" t="s">
        <v>269</v>
      </c>
      <c r="C154" s="149"/>
      <c r="D154" s="149"/>
      <c r="E154" s="150"/>
      <c r="F154" s="84">
        <f>SUM(F150:F153)</f>
        <v>0</v>
      </c>
      <c r="G154" s="83">
        <f>ROUND(SUM(G150:G153),2)</f>
        <v>0</v>
      </c>
    </row>
    <row r="155" spans="1:9" ht="15.75" customHeight="1">
      <c r="A155" s="165" t="s">
        <v>270</v>
      </c>
      <c r="B155" s="149"/>
      <c r="C155" s="149"/>
      <c r="D155" s="149"/>
      <c r="E155" s="150"/>
      <c r="F155" s="62">
        <f>F149+F154+F148</f>
        <v>0</v>
      </c>
      <c r="G155" s="57">
        <f>ROUND(SUM(G148,G149,G154),2)</f>
        <v>0</v>
      </c>
    </row>
    <row r="156" spans="1:9" ht="15.75" customHeight="1">
      <c r="A156" s="153" t="s">
        <v>271</v>
      </c>
      <c r="B156" s="154"/>
      <c r="C156" s="154"/>
      <c r="D156" s="154"/>
      <c r="E156" s="154"/>
      <c r="F156" s="154"/>
      <c r="G156" s="154"/>
    </row>
    <row r="157" spans="1:9" ht="15.75" customHeight="1">
      <c r="A157" s="160" t="s">
        <v>272</v>
      </c>
      <c r="B157" s="161"/>
      <c r="C157" s="161"/>
      <c r="D157" s="161"/>
      <c r="E157" s="161"/>
      <c r="F157" s="161"/>
      <c r="G157" s="161"/>
    </row>
    <row r="158" spans="1:9" ht="15.75" customHeight="1">
      <c r="A158" s="49"/>
      <c r="B158" s="49"/>
      <c r="C158" s="49"/>
      <c r="D158" s="49"/>
      <c r="E158" s="49"/>
      <c r="F158" s="49"/>
      <c r="G158" s="49"/>
    </row>
    <row r="159" spans="1:9" ht="15.75" customHeight="1">
      <c r="A159" s="157" t="s">
        <v>273</v>
      </c>
      <c r="B159" s="149"/>
      <c r="C159" s="149"/>
      <c r="D159" s="149"/>
      <c r="E159" s="149"/>
      <c r="F159" s="149"/>
      <c r="G159" s="150"/>
    </row>
    <row r="160" spans="1:9" ht="15.75" customHeight="1">
      <c r="A160" s="52"/>
      <c r="B160" s="155" t="s">
        <v>274</v>
      </c>
      <c r="C160" s="149"/>
      <c r="D160" s="149"/>
      <c r="E160" s="149"/>
      <c r="F160" s="150"/>
      <c r="G160" s="52" t="s">
        <v>159</v>
      </c>
    </row>
    <row r="161" spans="1:7" ht="15.75" customHeight="1">
      <c r="A161" s="85" t="s">
        <v>130</v>
      </c>
      <c r="B161" s="164" t="s">
        <v>275</v>
      </c>
      <c r="C161" s="149"/>
      <c r="D161" s="149"/>
      <c r="E161" s="149"/>
      <c r="F161" s="150"/>
      <c r="G161" s="86">
        <f>$G$52</f>
        <v>0</v>
      </c>
    </row>
    <row r="162" spans="1:7" ht="15.75" customHeight="1">
      <c r="A162" s="85" t="s">
        <v>133</v>
      </c>
      <c r="B162" s="164" t="s">
        <v>276</v>
      </c>
      <c r="C162" s="149"/>
      <c r="D162" s="149"/>
      <c r="E162" s="149"/>
      <c r="F162" s="150"/>
      <c r="G162" s="86">
        <f>$G$98</f>
        <v>0</v>
      </c>
    </row>
    <row r="163" spans="1:7" ht="15.75" customHeight="1">
      <c r="A163" s="85" t="s">
        <v>135</v>
      </c>
      <c r="B163" s="164" t="s">
        <v>277</v>
      </c>
      <c r="C163" s="149"/>
      <c r="D163" s="149"/>
      <c r="E163" s="149"/>
      <c r="F163" s="150"/>
      <c r="G163" s="86">
        <f>$G$108</f>
        <v>0</v>
      </c>
    </row>
    <row r="164" spans="1:7" ht="15.75" customHeight="1">
      <c r="A164" s="85" t="s">
        <v>137</v>
      </c>
      <c r="B164" s="164" t="s">
        <v>278</v>
      </c>
      <c r="C164" s="149"/>
      <c r="D164" s="149"/>
      <c r="E164" s="149"/>
      <c r="F164" s="150"/>
      <c r="G164" s="86">
        <f>$G$134</f>
        <v>0</v>
      </c>
    </row>
    <row r="165" spans="1:7" ht="15.75" customHeight="1">
      <c r="A165" s="85" t="s">
        <v>164</v>
      </c>
      <c r="B165" s="164" t="s">
        <v>279</v>
      </c>
      <c r="C165" s="149"/>
      <c r="D165" s="149"/>
      <c r="E165" s="149"/>
      <c r="F165" s="150"/>
      <c r="G165" s="86">
        <f>$G$143</f>
        <v>-0.01</v>
      </c>
    </row>
    <row r="166" spans="1:7" ht="15.75" customHeight="1">
      <c r="A166" s="165" t="s">
        <v>280</v>
      </c>
      <c r="B166" s="149"/>
      <c r="C166" s="149"/>
      <c r="D166" s="149"/>
      <c r="E166" s="149"/>
      <c r="F166" s="150"/>
      <c r="G166" s="71">
        <f>ROUND(SUM(G161:G165),2)</f>
        <v>-0.01</v>
      </c>
    </row>
    <row r="167" spans="1:7" ht="32.25" customHeight="1">
      <c r="A167" s="85" t="s">
        <v>190</v>
      </c>
      <c r="B167" s="192" t="s">
        <v>281</v>
      </c>
      <c r="C167" s="149"/>
      <c r="D167" s="149"/>
      <c r="E167" s="149"/>
      <c r="F167" s="150"/>
      <c r="G167" s="86">
        <f>G155</f>
        <v>0</v>
      </c>
    </row>
    <row r="168" spans="1:7" ht="15.75" customHeight="1">
      <c r="A168" s="152" t="s">
        <v>282</v>
      </c>
      <c r="B168" s="149"/>
      <c r="C168" s="149"/>
      <c r="D168" s="149"/>
      <c r="E168" s="149"/>
      <c r="F168" s="150"/>
      <c r="G168" s="57">
        <f>ROUND((G166+G148+G149)/(1-F154),2)</f>
        <v>-0.01</v>
      </c>
    </row>
    <row r="169" spans="1:7" ht="15.75" customHeight="1">
      <c r="A169" s="49"/>
      <c r="B169" s="49"/>
      <c r="C169" s="49"/>
      <c r="D169" s="49"/>
      <c r="E169" s="49"/>
      <c r="F169" s="49"/>
      <c r="G169" s="49"/>
    </row>
    <row r="170" spans="1:7" ht="15.75" customHeight="1">
      <c r="A170" s="157" t="s">
        <v>283</v>
      </c>
      <c r="B170" s="149"/>
      <c r="C170" s="149"/>
      <c r="D170" s="149"/>
      <c r="E170" s="149"/>
      <c r="F170" s="149"/>
      <c r="G170" s="150"/>
    </row>
    <row r="171" spans="1:7" ht="15.75" customHeight="1">
      <c r="A171" s="52"/>
      <c r="B171" s="155" t="s">
        <v>9</v>
      </c>
      <c r="C171" s="149"/>
      <c r="D171" s="149"/>
      <c r="E171" s="149"/>
      <c r="F171" s="150"/>
      <c r="G171" s="52" t="s">
        <v>159</v>
      </c>
    </row>
    <row r="172" spans="1:7" ht="15.75" customHeight="1">
      <c r="A172" s="85" t="s">
        <v>130</v>
      </c>
      <c r="B172" s="164" t="s">
        <v>284</v>
      </c>
      <c r="C172" s="149"/>
      <c r="D172" s="149"/>
      <c r="E172" s="149"/>
      <c r="F172" s="150"/>
      <c r="G172" s="57">
        <f>G168</f>
        <v>-0.01</v>
      </c>
    </row>
    <row r="173" spans="1:7" ht="15.75" customHeight="1">
      <c r="A173" s="85" t="s">
        <v>133</v>
      </c>
      <c r="B173" s="164" t="s">
        <v>285</v>
      </c>
      <c r="C173" s="149"/>
      <c r="D173" s="149"/>
      <c r="E173" s="149"/>
      <c r="F173" s="150"/>
      <c r="G173" s="57">
        <f>ROUND($G$172/($E$39*2),2)</f>
        <v>0</v>
      </c>
    </row>
    <row r="174" spans="1:7" ht="15.75" customHeight="1">
      <c r="A174" s="85" t="s">
        <v>135</v>
      </c>
      <c r="B174" s="164" t="s">
        <v>286</v>
      </c>
      <c r="C174" s="149"/>
      <c r="D174" s="150"/>
      <c r="E174" s="88">
        <f>F28</f>
        <v>1</v>
      </c>
      <c r="F174" s="89" t="s">
        <v>287</v>
      </c>
      <c r="G174" s="57">
        <f>ROUND($G$172*E174,2)</f>
        <v>-0.01</v>
      </c>
    </row>
    <row r="175" spans="1:7" ht="15.75" customHeight="1">
      <c r="A175" s="85" t="s">
        <v>137</v>
      </c>
      <c r="B175" s="164" t="s">
        <v>288</v>
      </c>
      <c r="C175" s="149"/>
      <c r="D175" s="149"/>
      <c r="E175" s="149"/>
      <c r="F175" s="150"/>
      <c r="G175" s="57">
        <f>G174*12</f>
        <v>-0.12</v>
      </c>
    </row>
    <row r="176" spans="1:7" ht="15.75" customHeight="1">
      <c r="A176" s="153" t="s">
        <v>289</v>
      </c>
      <c r="B176" s="154"/>
      <c r="C176" s="154"/>
      <c r="D176" s="154"/>
      <c r="E176" s="154"/>
      <c r="F176" s="154"/>
      <c r="G176" s="154"/>
    </row>
    <row r="177" spans="1:7" ht="15.75" customHeight="1">
      <c r="A177" s="49"/>
      <c r="B177" s="49"/>
      <c r="C177" s="49"/>
      <c r="D177" s="49"/>
      <c r="E177" s="49"/>
      <c r="F177" s="49"/>
      <c r="G177" s="49"/>
    </row>
    <row r="178" spans="1:7" ht="15.75" customHeight="1">
      <c r="A178" s="49"/>
      <c r="B178" s="49"/>
      <c r="C178" s="49"/>
      <c r="D178" s="49"/>
      <c r="E178" s="49"/>
      <c r="F178" s="49"/>
      <c r="G178" s="49"/>
    </row>
    <row r="179" spans="1:7" ht="15.75" customHeight="1">
      <c r="A179" s="49"/>
      <c r="B179" s="49"/>
      <c r="C179" s="49"/>
      <c r="D179" s="49"/>
      <c r="E179" s="49"/>
      <c r="F179" s="49"/>
      <c r="G179" s="49"/>
    </row>
    <row r="180" spans="1:7" ht="15.75" customHeight="1">
      <c r="A180" s="49"/>
      <c r="B180" s="49"/>
      <c r="C180" s="163" t="s">
        <v>290</v>
      </c>
      <c r="D180" s="161"/>
      <c r="E180" s="161"/>
      <c r="F180" s="49"/>
      <c r="G180" s="49"/>
    </row>
    <row r="181" spans="1:7" ht="15.75" customHeight="1">
      <c r="A181" s="49"/>
      <c r="B181" s="49"/>
      <c r="C181" s="163" t="s">
        <v>291</v>
      </c>
      <c r="D181" s="161"/>
      <c r="E181" s="161"/>
      <c r="F181" s="49"/>
      <c r="G181" s="49"/>
    </row>
    <row r="182" spans="1:7" ht="15.75" customHeight="1"/>
    <row r="183" spans="1:7" ht="15.75" customHeight="1"/>
    <row r="184" spans="1:7" ht="15.75" customHeight="1"/>
    <row r="185" spans="1:7" ht="15.75" customHeight="1"/>
    <row r="186" spans="1:7" ht="15.75" customHeight="1"/>
    <row r="187" spans="1:7" ht="15.75" customHeight="1"/>
    <row r="188" spans="1:7" ht="15.75" customHeight="1"/>
    <row r="189" spans="1:7" ht="15.75" customHeight="1"/>
    <row r="190" spans="1:7" ht="15.75" customHeight="1"/>
    <row r="191" spans="1:7" ht="15.75" customHeight="1"/>
    <row r="192" spans="1:7"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9">
    <mergeCell ref="A2:G2"/>
    <mergeCell ref="A3:G3"/>
    <mergeCell ref="A6:G6"/>
    <mergeCell ref="A7:G7"/>
    <mergeCell ref="A8:G8"/>
    <mergeCell ref="A9:G9"/>
    <mergeCell ref="A12:G12"/>
    <mergeCell ref="A15:G15"/>
    <mergeCell ref="C16:G16"/>
    <mergeCell ref="C17:G17"/>
    <mergeCell ref="C18:G18"/>
    <mergeCell ref="A20:G20"/>
    <mergeCell ref="B21:E21"/>
    <mergeCell ref="F21:G21"/>
    <mergeCell ref="B22:E22"/>
    <mergeCell ref="F22:G22"/>
    <mergeCell ref="B23:E23"/>
    <mergeCell ref="F23:G23"/>
    <mergeCell ref="B24:E24"/>
    <mergeCell ref="F24:G24"/>
    <mergeCell ref="A26:G26"/>
    <mergeCell ref="A27:D27"/>
    <mergeCell ref="F27:G27"/>
    <mergeCell ref="A28:D28"/>
    <mergeCell ref="F28:G28"/>
    <mergeCell ref="A29:G29"/>
    <mergeCell ref="A30:G30"/>
    <mergeCell ref="A32:G32"/>
    <mergeCell ref="A33:G33"/>
    <mergeCell ref="B34:D34"/>
    <mergeCell ref="E34:G34"/>
    <mergeCell ref="B35:D35"/>
    <mergeCell ref="E35:G35"/>
    <mergeCell ref="B36:D36"/>
    <mergeCell ref="E36:G36"/>
    <mergeCell ref="B37:D37"/>
    <mergeCell ref="E37:G37"/>
    <mergeCell ref="B38:D38"/>
    <mergeCell ref="E38:G38"/>
    <mergeCell ref="B39:D39"/>
    <mergeCell ref="E39:G39"/>
    <mergeCell ref="E40:G40"/>
    <mergeCell ref="B49:E49"/>
    <mergeCell ref="B50:F50"/>
    <mergeCell ref="B51:F51"/>
    <mergeCell ref="A52:F52"/>
    <mergeCell ref="B40:D40"/>
    <mergeCell ref="B41:D41"/>
    <mergeCell ref="E41:G41"/>
    <mergeCell ref="A42:G42"/>
    <mergeCell ref="A43:G43"/>
    <mergeCell ref="A45:G45"/>
    <mergeCell ref="B46:F46"/>
    <mergeCell ref="B47:F47"/>
    <mergeCell ref="B48:E48"/>
    <mergeCell ref="A54:G54"/>
    <mergeCell ref="A55:G55"/>
    <mergeCell ref="B56:E56"/>
    <mergeCell ref="B104:D104"/>
    <mergeCell ref="B105:E105"/>
    <mergeCell ref="B106:E106"/>
    <mergeCell ref="B107:D107"/>
    <mergeCell ref="A108:F108"/>
    <mergeCell ref="A110:G110"/>
    <mergeCell ref="B57:E57"/>
    <mergeCell ref="B58:E58"/>
    <mergeCell ref="A59:F59"/>
    <mergeCell ref="A60:G60"/>
    <mergeCell ref="A61:G61"/>
    <mergeCell ref="A62:G62"/>
    <mergeCell ref="A64:F64"/>
    <mergeCell ref="A65:G65"/>
    <mergeCell ref="B66:E66"/>
    <mergeCell ref="B67:E67"/>
    <mergeCell ref="B68:E68"/>
    <mergeCell ref="B69:E69"/>
    <mergeCell ref="B70:E70"/>
    <mergeCell ref="B71:E71"/>
    <mergeCell ref="B72:E72"/>
    <mergeCell ref="A111:F111"/>
    <mergeCell ref="A112:G112"/>
    <mergeCell ref="B113:E113"/>
    <mergeCell ref="B114:E114"/>
    <mergeCell ref="B115:E115"/>
    <mergeCell ref="B116:E116"/>
    <mergeCell ref="B117:E117"/>
    <mergeCell ref="B118:E118"/>
    <mergeCell ref="B126:E126"/>
    <mergeCell ref="B119:E119"/>
    <mergeCell ref="B120:E120"/>
    <mergeCell ref="A121:F121"/>
    <mergeCell ref="A122:G122"/>
    <mergeCell ref="A123:G123"/>
    <mergeCell ref="A124:G124"/>
    <mergeCell ref="B125:E125"/>
    <mergeCell ref="A127:F127"/>
    <mergeCell ref="A128:G128"/>
    <mergeCell ref="A130:G130"/>
    <mergeCell ref="B131:E131"/>
    <mergeCell ref="B132:E132"/>
    <mergeCell ref="B133:E133"/>
    <mergeCell ref="A134:F134"/>
    <mergeCell ref="A136:G136"/>
    <mergeCell ref="B137:F137"/>
    <mergeCell ref="B138:F138"/>
    <mergeCell ref="B139:F139"/>
    <mergeCell ref="B140:F140"/>
    <mergeCell ref="B141:F141"/>
    <mergeCell ref="B142:F142"/>
    <mergeCell ref="A143:F143"/>
    <mergeCell ref="A144:G144"/>
    <mergeCell ref="A146:G146"/>
    <mergeCell ref="B147:F147"/>
    <mergeCell ref="B148:E148"/>
    <mergeCell ref="B149:E149"/>
    <mergeCell ref="B150:E150"/>
    <mergeCell ref="B151:E151"/>
    <mergeCell ref="B152:E152"/>
    <mergeCell ref="B153:E153"/>
    <mergeCell ref="B154:E154"/>
    <mergeCell ref="A155:E155"/>
    <mergeCell ref="A156:G156"/>
    <mergeCell ref="A157:G157"/>
    <mergeCell ref="A159:G159"/>
    <mergeCell ref="B160:F160"/>
    <mergeCell ref="B161:F161"/>
    <mergeCell ref="B162:F162"/>
    <mergeCell ref="B163:F163"/>
    <mergeCell ref="B164:F164"/>
    <mergeCell ref="B173:F173"/>
    <mergeCell ref="B174:D174"/>
    <mergeCell ref="B175:F175"/>
    <mergeCell ref="A176:G176"/>
    <mergeCell ref="C180:E180"/>
    <mergeCell ref="C181:E181"/>
    <mergeCell ref="B165:F165"/>
    <mergeCell ref="A166:F166"/>
    <mergeCell ref="B167:F167"/>
    <mergeCell ref="A168:F168"/>
    <mergeCell ref="A170:G170"/>
    <mergeCell ref="B171:F171"/>
    <mergeCell ref="B172:F172"/>
    <mergeCell ref="B73:E73"/>
    <mergeCell ref="B74:E74"/>
    <mergeCell ref="A75:E75"/>
    <mergeCell ref="A76:G76"/>
    <mergeCell ref="A77:G77"/>
    <mergeCell ref="A78:G78"/>
    <mergeCell ref="A80:G80"/>
    <mergeCell ref="B81:F81"/>
    <mergeCell ref="B82:D82"/>
    <mergeCell ref="B83:E83"/>
    <mergeCell ref="B84:D84"/>
    <mergeCell ref="B85:E85"/>
    <mergeCell ref="B86:F86"/>
    <mergeCell ref="B87:F87"/>
    <mergeCell ref="B88:F88"/>
    <mergeCell ref="A89:F89"/>
    <mergeCell ref="A90:G90"/>
    <mergeCell ref="A91:G91"/>
    <mergeCell ref="A93:G93"/>
    <mergeCell ref="B94:F94"/>
    <mergeCell ref="B95:F95"/>
    <mergeCell ref="B96:F96"/>
    <mergeCell ref="B97:F97"/>
    <mergeCell ref="A98:F98"/>
    <mergeCell ref="A100:G100"/>
    <mergeCell ref="B101:E101"/>
    <mergeCell ref="B102:E102"/>
  </mergeCells>
  <pageMargins left="0.511811024" right="0.511811024" top="0.78740157499999996" bottom="0.78740157499999996" header="0" footer="0"/>
  <pageSetup paperSize="9" orientation="portrait"/>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00"/>
  <sheetViews>
    <sheetView topLeftCell="A130" workbookViewId="0">
      <selection activeCell="G141" sqref="G141"/>
    </sheetView>
  </sheetViews>
  <sheetFormatPr defaultColWidth="14.42578125" defaultRowHeight="15" customHeight="1"/>
  <cols>
    <col min="1" max="1" width="4.140625" customWidth="1"/>
    <col min="2" max="2" width="15" customWidth="1"/>
    <col min="3" max="3" width="8.7109375" customWidth="1"/>
    <col min="4" max="4" width="42.7109375" customWidth="1"/>
    <col min="5" max="5" width="12" customWidth="1"/>
    <col min="6" max="6" width="9.5703125" customWidth="1"/>
    <col min="7" max="7" width="25.28515625" customWidth="1"/>
    <col min="8" max="26" width="8.7109375" customWidth="1"/>
  </cols>
  <sheetData>
    <row r="1" spans="1:7">
      <c r="A1" s="15" t="s">
        <v>30</v>
      </c>
    </row>
    <row r="2" spans="1:7">
      <c r="A2" s="183" t="s">
        <v>116</v>
      </c>
      <c r="B2" s="184"/>
      <c r="C2" s="184"/>
      <c r="D2" s="184"/>
      <c r="E2" s="184"/>
      <c r="F2" s="184"/>
      <c r="G2" s="185"/>
    </row>
    <row r="3" spans="1:7" ht="45.75">
      <c r="A3" s="186" t="s">
        <v>0</v>
      </c>
      <c r="B3" s="161"/>
      <c r="C3" s="161"/>
      <c r="D3" s="161"/>
      <c r="E3" s="161"/>
      <c r="F3" s="161"/>
      <c r="G3" s="161"/>
    </row>
    <row r="4" spans="1:7">
      <c r="A4" s="49"/>
      <c r="B4" s="49"/>
      <c r="C4" s="49"/>
      <c r="D4" s="49"/>
      <c r="E4" s="49"/>
      <c r="F4" s="49"/>
      <c r="G4" s="49"/>
    </row>
    <row r="5" spans="1:7">
      <c r="A5" s="49"/>
      <c r="B5" s="49"/>
      <c r="C5" s="49"/>
      <c r="D5" s="49"/>
      <c r="E5" s="49"/>
      <c r="F5" s="49"/>
      <c r="G5" s="49"/>
    </row>
    <row r="6" spans="1:7">
      <c r="A6" s="187" t="s">
        <v>117</v>
      </c>
      <c r="B6" s="161"/>
      <c r="C6" s="161"/>
      <c r="D6" s="161"/>
      <c r="E6" s="161"/>
      <c r="F6" s="161"/>
      <c r="G6" s="161"/>
    </row>
    <row r="7" spans="1:7">
      <c r="A7" s="187" t="s">
        <v>118</v>
      </c>
      <c r="B7" s="161"/>
      <c r="C7" s="161"/>
      <c r="D7" s="161"/>
      <c r="E7" s="161"/>
      <c r="F7" s="161"/>
      <c r="G7" s="161"/>
    </row>
    <row r="8" spans="1:7">
      <c r="A8" s="187" t="s">
        <v>119</v>
      </c>
      <c r="B8" s="161"/>
      <c r="C8" s="161"/>
      <c r="D8" s="161"/>
      <c r="E8" s="161"/>
      <c r="F8" s="161"/>
      <c r="G8" s="161"/>
    </row>
    <row r="9" spans="1:7">
      <c r="A9" s="187" t="s">
        <v>120</v>
      </c>
      <c r="B9" s="161"/>
      <c r="C9" s="161"/>
      <c r="D9" s="161"/>
      <c r="E9" s="161"/>
      <c r="F9" s="161"/>
      <c r="G9" s="161"/>
    </row>
    <row r="10" spans="1:7">
      <c r="A10" s="49"/>
      <c r="B10" s="49"/>
      <c r="C10" s="49"/>
      <c r="D10" s="49"/>
      <c r="E10" s="49"/>
      <c r="F10" s="49"/>
      <c r="G10" s="49"/>
    </row>
    <row r="11" spans="1:7">
      <c r="A11" s="49"/>
      <c r="B11" s="49"/>
      <c r="C11" s="49"/>
      <c r="D11" s="49"/>
      <c r="E11" s="49"/>
      <c r="F11" s="49"/>
      <c r="G11" s="49"/>
    </row>
    <row r="12" spans="1:7">
      <c r="A12" s="188" t="s">
        <v>121</v>
      </c>
      <c r="B12" s="161"/>
      <c r="C12" s="161"/>
      <c r="D12" s="161"/>
      <c r="E12" s="161"/>
      <c r="F12" s="161"/>
      <c r="G12" s="161"/>
    </row>
    <row r="13" spans="1:7">
      <c r="A13" s="49"/>
      <c r="B13" s="49"/>
      <c r="C13" s="49"/>
      <c r="D13" s="49"/>
      <c r="E13" s="49"/>
      <c r="F13" s="49"/>
      <c r="G13" s="49"/>
    </row>
    <row r="14" spans="1:7">
      <c r="A14" s="49"/>
      <c r="B14" s="49"/>
      <c r="C14" s="49"/>
      <c r="D14" s="49"/>
      <c r="E14" s="49"/>
      <c r="F14" s="49"/>
      <c r="G14" s="49"/>
    </row>
    <row r="15" spans="1:7">
      <c r="A15" s="189" t="s">
        <v>122</v>
      </c>
      <c r="B15" s="149"/>
      <c r="C15" s="149"/>
      <c r="D15" s="149"/>
      <c r="E15" s="149"/>
      <c r="F15" s="149"/>
      <c r="G15" s="150"/>
    </row>
    <row r="16" spans="1:7">
      <c r="A16" s="50" t="s">
        <v>123</v>
      </c>
      <c r="B16" s="51" t="s">
        <v>124</v>
      </c>
      <c r="C16" s="151" t="s">
        <v>125</v>
      </c>
      <c r="D16" s="149"/>
      <c r="E16" s="149"/>
      <c r="F16" s="149"/>
      <c r="G16" s="150"/>
    </row>
    <row r="17" spans="1:7">
      <c r="A17" s="50" t="s">
        <v>123</v>
      </c>
      <c r="B17" s="51" t="s">
        <v>126</v>
      </c>
      <c r="C17" s="151"/>
      <c r="D17" s="149"/>
      <c r="E17" s="149"/>
      <c r="F17" s="149"/>
      <c r="G17" s="150"/>
    </row>
    <row r="18" spans="1:7">
      <c r="A18" s="50" t="s">
        <v>123</v>
      </c>
      <c r="B18" s="51" t="s">
        <v>127</v>
      </c>
      <c r="C18" s="151" t="s">
        <v>367</v>
      </c>
      <c r="D18" s="149"/>
      <c r="E18" s="149"/>
      <c r="F18" s="149"/>
      <c r="G18" s="150"/>
    </row>
    <row r="19" spans="1:7">
      <c r="A19" s="49"/>
      <c r="B19" s="49"/>
      <c r="C19" s="49"/>
      <c r="D19" s="49"/>
      <c r="E19" s="49"/>
      <c r="F19" s="49"/>
      <c r="G19" s="49"/>
    </row>
    <row r="20" spans="1:7">
      <c r="A20" s="181" t="s">
        <v>129</v>
      </c>
      <c r="B20" s="149"/>
      <c r="C20" s="149"/>
      <c r="D20" s="149"/>
      <c r="E20" s="149"/>
      <c r="F20" s="149"/>
      <c r="G20" s="150"/>
    </row>
    <row r="21" spans="1:7" ht="15.75" customHeight="1">
      <c r="A21" s="50" t="s">
        <v>130</v>
      </c>
      <c r="B21" s="151" t="s">
        <v>131</v>
      </c>
      <c r="C21" s="149"/>
      <c r="D21" s="149"/>
      <c r="E21" s="150"/>
      <c r="F21" s="190" t="s">
        <v>132</v>
      </c>
      <c r="G21" s="150"/>
    </row>
    <row r="22" spans="1:7" ht="15.75" customHeight="1">
      <c r="A22" s="50" t="s">
        <v>133</v>
      </c>
      <c r="B22" s="151" t="s">
        <v>134</v>
      </c>
      <c r="C22" s="149"/>
      <c r="D22" s="149"/>
      <c r="E22" s="150"/>
      <c r="F22" s="191" t="str">
        <f>Parametro!E8</f>
        <v>Maués AM</v>
      </c>
      <c r="G22" s="150"/>
    </row>
    <row r="23" spans="1:7" ht="15.75" customHeight="1">
      <c r="A23" s="50" t="s">
        <v>135</v>
      </c>
      <c r="B23" s="151" t="s">
        <v>136</v>
      </c>
      <c r="C23" s="149"/>
      <c r="D23" s="149"/>
      <c r="E23" s="150"/>
      <c r="F23" s="191">
        <f>Parametro!H11</f>
        <v>0</v>
      </c>
      <c r="G23" s="150"/>
    </row>
    <row r="24" spans="1:7" ht="15.75" customHeight="1">
      <c r="A24" s="50" t="s">
        <v>137</v>
      </c>
      <c r="B24" s="151" t="s">
        <v>138</v>
      </c>
      <c r="C24" s="149"/>
      <c r="D24" s="149"/>
      <c r="E24" s="150"/>
      <c r="F24" s="175">
        <v>12</v>
      </c>
      <c r="G24" s="150"/>
    </row>
    <row r="25" spans="1:7" ht="15.75" customHeight="1">
      <c r="A25" s="49"/>
      <c r="B25" s="49"/>
      <c r="C25" s="49"/>
      <c r="D25" s="49"/>
      <c r="E25" s="49"/>
      <c r="F25" s="49"/>
      <c r="G25" s="49"/>
    </row>
    <row r="26" spans="1:7" ht="15.75" customHeight="1">
      <c r="A26" s="181" t="s">
        <v>139</v>
      </c>
      <c r="B26" s="149"/>
      <c r="C26" s="149"/>
      <c r="D26" s="149"/>
      <c r="E26" s="149"/>
      <c r="F26" s="149"/>
      <c r="G26" s="150"/>
    </row>
    <row r="27" spans="1:7" ht="29.25" customHeight="1">
      <c r="A27" s="155" t="s">
        <v>140</v>
      </c>
      <c r="B27" s="149"/>
      <c r="C27" s="149"/>
      <c r="D27" s="150"/>
      <c r="E27" s="52" t="s">
        <v>141</v>
      </c>
      <c r="F27" s="155" t="s">
        <v>142</v>
      </c>
      <c r="G27" s="150"/>
    </row>
    <row r="28" spans="1:7" ht="15.75" customHeight="1">
      <c r="A28" s="182" t="str">
        <f>Parametro!G4</f>
        <v>Auxiliar de Manutenção</v>
      </c>
      <c r="B28" s="149"/>
      <c r="C28" s="149"/>
      <c r="D28" s="150"/>
      <c r="E28" s="53" t="s">
        <v>15</v>
      </c>
      <c r="F28" s="176">
        <f>Parametro!H4</f>
        <v>1</v>
      </c>
      <c r="G28" s="150"/>
    </row>
    <row r="29" spans="1:7" ht="15.75" customHeight="1">
      <c r="A29" s="153" t="s">
        <v>143</v>
      </c>
      <c r="B29" s="154"/>
      <c r="C29" s="154"/>
      <c r="D29" s="154"/>
      <c r="E29" s="154"/>
      <c r="F29" s="154"/>
      <c r="G29" s="154"/>
    </row>
    <row r="30" spans="1:7" ht="15.75" customHeight="1">
      <c r="A30" s="160" t="s">
        <v>144</v>
      </c>
      <c r="B30" s="161"/>
      <c r="C30" s="161"/>
      <c r="D30" s="161"/>
      <c r="E30" s="161"/>
      <c r="F30" s="161"/>
      <c r="G30" s="161"/>
    </row>
    <row r="31" spans="1:7" ht="15.75" customHeight="1">
      <c r="A31" s="49"/>
      <c r="B31" s="49"/>
      <c r="C31" s="49"/>
      <c r="D31" s="49"/>
      <c r="E31" s="49"/>
      <c r="F31" s="49"/>
      <c r="G31" s="49"/>
    </row>
    <row r="32" spans="1:7" ht="15.75" customHeight="1">
      <c r="A32" s="181" t="s">
        <v>145</v>
      </c>
      <c r="B32" s="149"/>
      <c r="C32" s="149"/>
      <c r="D32" s="149"/>
      <c r="E32" s="149"/>
      <c r="F32" s="149"/>
      <c r="G32" s="150"/>
    </row>
    <row r="33" spans="1:7" ht="15.75" customHeight="1">
      <c r="A33" s="177" t="s">
        <v>146</v>
      </c>
      <c r="B33" s="149"/>
      <c r="C33" s="149"/>
      <c r="D33" s="149"/>
      <c r="E33" s="149"/>
      <c r="F33" s="149"/>
      <c r="G33" s="150"/>
    </row>
    <row r="34" spans="1:7" ht="15.75" customHeight="1">
      <c r="A34" s="50">
        <v>1</v>
      </c>
      <c r="B34" s="151" t="s">
        <v>147</v>
      </c>
      <c r="C34" s="149"/>
      <c r="D34" s="150"/>
      <c r="E34" s="178" t="str">
        <f>Parametro!J4</f>
        <v>Jardineiro</v>
      </c>
      <c r="F34" s="149"/>
      <c r="G34" s="150"/>
    </row>
    <row r="35" spans="1:7" ht="15.75" customHeight="1">
      <c r="A35" s="50">
        <v>2</v>
      </c>
      <c r="B35" s="151" t="s">
        <v>148</v>
      </c>
      <c r="C35" s="149"/>
      <c r="D35" s="150"/>
      <c r="E35" s="175" t="str">
        <f>Parametro!H10</f>
        <v>9143-05</v>
      </c>
      <c r="F35" s="149"/>
      <c r="G35" s="150"/>
    </row>
    <row r="36" spans="1:7" ht="15.75" customHeight="1">
      <c r="A36" s="50">
        <v>3</v>
      </c>
      <c r="B36" s="151" t="s">
        <v>149</v>
      </c>
      <c r="C36" s="149"/>
      <c r="D36" s="150"/>
      <c r="E36" s="179">
        <f>Parametro!K16</f>
        <v>0</v>
      </c>
      <c r="F36" s="149"/>
      <c r="G36" s="150"/>
    </row>
    <row r="37" spans="1:7" ht="15.75" customHeight="1">
      <c r="A37" s="50">
        <v>4</v>
      </c>
      <c r="B37" s="151" t="s">
        <v>150</v>
      </c>
      <c r="C37" s="149"/>
      <c r="D37" s="150"/>
      <c r="E37" s="180">
        <f>Parametro!H11</f>
        <v>0</v>
      </c>
      <c r="F37" s="149"/>
      <c r="G37" s="150"/>
    </row>
    <row r="38" spans="1:7" ht="15.75" customHeight="1">
      <c r="A38" s="50">
        <v>5</v>
      </c>
      <c r="B38" s="151" t="s">
        <v>151</v>
      </c>
      <c r="C38" s="149"/>
      <c r="D38" s="150"/>
      <c r="E38" s="174">
        <f>Parametro!H13</f>
        <v>0</v>
      </c>
      <c r="F38" s="149"/>
      <c r="G38" s="150"/>
    </row>
    <row r="39" spans="1:7" ht="15.75" customHeight="1">
      <c r="A39" s="50">
        <v>6</v>
      </c>
      <c r="B39" s="151" t="s">
        <v>152</v>
      </c>
      <c r="C39" s="149"/>
      <c r="D39" s="150"/>
      <c r="E39" s="175">
        <v>22</v>
      </c>
      <c r="F39" s="149"/>
      <c r="G39" s="150"/>
    </row>
    <row r="40" spans="1:7" ht="15.75" customHeight="1">
      <c r="A40" s="50">
        <v>7</v>
      </c>
      <c r="B40" s="151" t="s">
        <v>153</v>
      </c>
      <c r="C40" s="149"/>
      <c r="D40" s="150"/>
      <c r="E40" s="176">
        <f>Parametro!H15</f>
        <v>220</v>
      </c>
      <c r="F40" s="149"/>
      <c r="G40" s="150"/>
    </row>
    <row r="41" spans="1:7" ht="15.75" customHeight="1">
      <c r="A41" s="50">
        <v>8</v>
      </c>
      <c r="B41" s="151" t="s">
        <v>154</v>
      </c>
      <c r="C41" s="149"/>
      <c r="D41" s="150"/>
      <c r="E41" s="180"/>
      <c r="F41" s="149"/>
      <c r="G41" s="150"/>
    </row>
    <row r="42" spans="1:7" ht="15.75" customHeight="1">
      <c r="A42" s="153" t="s">
        <v>155</v>
      </c>
      <c r="B42" s="154"/>
      <c r="C42" s="154"/>
      <c r="D42" s="154"/>
      <c r="E42" s="154"/>
      <c r="F42" s="154"/>
      <c r="G42" s="154"/>
    </row>
    <row r="43" spans="1:7" ht="15.75" customHeight="1">
      <c r="A43" s="160" t="s">
        <v>156</v>
      </c>
      <c r="B43" s="161"/>
      <c r="C43" s="161"/>
      <c r="D43" s="161"/>
      <c r="E43" s="161"/>
      <c r="F43" s="161"/>
      <c r="G43" s="161"/>
    </row>
    <row r="44" spans="1:7" ht="15.75" customHeight="1">
      <c r="A44" s="49"/>
      <c r="B44" s="49"/>
      <c r="C44" s="49"/>
      <c r="D44" s="49"/>
      <c r="E44" s="49"/>
      <c r="F44" s="49"/>
      <c r="G44" s="49"/>
    </row>
    <row r="45" spans="1:7" ht="15.75" customHeight="1">
      <c r="A45" s="157" t="s">
        <v>157</v>
      </c>
      <c r="B45" s="149"/>
      <c r="C45" s="149"/>
      <c r="D45" s="149"/>
      <c r="E45" s="149"/>
      <c r="F45" s="149"/>
      <c r="G45" s="150"/>
    </row>
    <row r="46" spans="1:7" ht="15.75" customHeight="1">
      <c r="A46" s="52">
        <v>1</v>
      </c>
      <c r="B46" s="155" t="s">
        <v>158</v>
      </c>
      <c r="C46" s="149"/>
      <c r="D46" s="149"/>
      <c r="E46" s="149"/>
      <c r="F46" s="150"/>
      <c r="G46" s="52" t="s">
        <v>159</v>
      </c>
    </row>
    <row r="47" spans="1:7" ht="15.75" customHeight="1">
      <c r="A47" s="50" t="s">
        <v>130</v>
      </c>
      <c r="B47" s="151" t="s">
        <v>368</v>
      </c>
      <c r="C47" s="149"/>
      <c r="D47" s="149"/>
      <c r="E47" s="149"/>
      <c r="F47" s="150"/>
      <c r="G47" s="54">
        <f>Parametro!H16</f>
        <v>0</v>
      </c>
    </row>
    <row r="48" spans="1:7" ht="15.75" customHeight="1">
      <c r="A48" s="50" t="s">
        <v>133</v>
      </c>
      <c r="B48" s="156" t="s">
        <v>369</v>
      </c>
      <c r="C48" s="149"/>
      <c r="D48" s="149"/>
      <c r="E48" s="150"/>
      <c r="F48" s="55">
        <v>0</v>
      </c>
      <c r="G48" s="56">
        <f>ROUND(($G$47+G50)*F48,2)</f>
        <v>0</v>
      </c>
    </row>
    <row r="49" spans="1:7" ht="15.75" customHeight="1">
      <c r="A49" s="50" t="s">
        <v>135</v>
      </c>
      <c r="B49" s="156" t="s">
        <v>370</v>
      </c>
      <c r="C49" s="149"/>
      <c r="D49" s="149"/>
      <c r="E49" s="150"/>
      <c r="F49" s="55">
        <v>0</v>
      </c>
      <c r="G49" s="56">
        <f>ROUND($G$47*F49,2)</f>
        <v>0</v>
      </c>
    </row>
    <row r="50" spans="1:7" ht="15.75" customHeight="1">
      <c r="A50" s="50" t="s">
        <v>137</v>
      </c>
      <c r="B50" s="151" t="s">
        <v>371</v>
      </c>
      <c r="C50" s="149"/>
      <c r="D50" s="149"/>
      <c r="E50" s="149"/>
      <c r="F50" s="150"/>
      <c r="G50" s="56">
        <v>0</v>
      </c>
    </row>
    <row r="51" spans="1:7" ht="15.75" customHeight="1">
      <c r="A51" s="50" t="s">
        <v>164</v>
      </c>
      <c r="B51" s="151" t="s">
        <v>372</v>
      </c>
      <c r="C51" s="149"/>
      <c r="D51" s="149"/>
      <c r="E51" s="149"/>
      <c r="F51" s="150"/>
      <c r="G51" s="56">
        <v>0</v>
      </c>
    </row>
    <row r="52" spans="1:7" ht="15.75" customHeight="1">
      <c r="A52" s="152" t="s">
        <v>166</v>
      </c>
      <c r="B52" s="149"/>
      <c r="C52" s="149"/>
      <c r="D52" s="149"/>
      <c r="E52" s="149"/>
      <c r="F52" s="150"/>
      <c r="G52" s="57">
        <f>ROUND(SUM(G47:G50),2)</f>
        <v>0</v>
      </c>
    </row>
    <row r="53" spans="1:7" ht="15.75" customHeight="1">
      <c r="A53" s="49"/>
      <c r="B53" s="49"/>
      <c r="C53" s="49"/>
      <c r="D53" s="49"/>
      <c r="E53" s="49"/>
      <c r="F53" s="49"/>
      <c r="G53" s="49"/>
    </row>
    <row r="54" spans="1:7" ht="15.75" customHeight="1">
      <c r="A54" s="157" t="s">
        <v>167</v>
      </c>
      <c r="B54" s="149"/>
      <c r="C54" s="149"/>
      <c r="D54" s="149"/>
      <c r="E54" s="149"/>
      <c r="F54" s="149"/>
      <c r="G54" s="150"/>
    </row>
    <row r="55" spans="1:7" ht="15.75" customHeight="1">
      <c r="A55" s="173" t="s">
        <v>168</v>
      </c>
      <c r="B55" s="149"/>
      <c r="C55" s="149"/>
      <c r="D55" s="149"/>
      <c r="E55" s="149"/>
      <c r="F55" s="149"/>
      <c r="G55" s="150"/>
    </row>
    <row r="56" spans="1:7" ht="15.75" customHeight="1">
      <c r="A56" s="52" t="s">
        <v>169</v>
      </c>
      <c r="B56" s="155" t="s">
        <v>170</v>
      </c>
      <c r="C56" s="149"/>
      <c r="D56" s="149"/>
      <c r="E56" s="150"/>
      <c r="F56" s="52" t="s">
        <v>171</v>
      </c>
      <c r="G56" s="52" t="s">
        <v>159</v>
      </c>
    </row>
    <row r="57" spans="1:7" ht="15.75" customHeight="1">
      <c r="A57" s="50" t="s">
        <v>130</v>
      </c>
      <c r="B57" s="156" t="s">
        <v>373</v>
      </c>
      <c r="C57" s="149"/>
      <c r="D57" s="149"/>
      <c r="E57" s="150"/>
      <c r="F57" s="58">
        <f>1/12</f>
        <v>8.3333333333333329E-2</v>
      </c>
      <c r="G57" s="56">
        <f t="shared" ref="G57:G58" si="0">ROUND($G$52*F57,2)</f>
        <v>0</v>
      </c>
    </row>
    <row r="58" spans="1:7" ht="15.75" customHeight="1">
      <c r="A58" s="50" t="s">
        <v>133</v>
      </c>
      <c r="B58" s="151" t="s">
        <v>374</v>
      </c>
      <c r="C58" s="149"/>
      <c r="D58" s="149"/>
      <c r="E58" s="150"/>
      <c r="F58" s="58">
        <v>0.1111</v>
      </c>
      <c r="G58" s="56">
        <f t="shared" si="0"/>
        <v>0</v>
      </c>
    </row>
    <row r="59" spans="1:7" ht="15.75" customHeight="1">
      <c r="A59" s="152" t="s">
        <v>174</v>
      </c>
      <c r="B59" s="149"/>
      <c r="C59" s="149"/>
      <c r="D59" s="149"/>
      <c r="E59" s="149"/>
      <c r="F59" s="150"/>
      <c r="G59" s="57">
        <f>ROUND(SUM(G57:G58),2)</f>
        <v>0</v>
      </c>
    </row>
    <row r="60" spans="1:7" ht="15.75" customHeight="1">
      <c r="A60" s="153" t="s">
        <v>375</v>
      </c>
      <c r="B60" s="154"/>
      <c r="C60" s="154"/>
      <c r="D60" s="154"/>
      <c r="E60" s="154"/>
      <c r="F60" s="154"/>
      <c r="G60" s="154"/>
    </row>
    <row r="61" spans="1:7" ht="15.75" customHeight="1">
      <c r="A61" s="160" t="s">
        <v>176</v>
      </c>
      <c r="B61" s="161"/>
      <c r="C61" s="161"/>
      <c r="D61" s="161"/>
      <c r="E61" s="161"/>
      <c r="F61" s="161"/>
      <c r="G61" s="161"/>
    </row>
    <row r="62" spans="1:7" ht="15" customHeight="1">
      <c r="A62" s="160"/>
      <c r="B62" s="161"/>
      <c r="C62" s="161"/>
      <c r="D62" s="161"/>
      <c r="E62" s="161"/>
      <c r="F62" s="161"/>
      <c r="G62" s="161"/>
    </row>
    <row r="63" spans="1:7" ht="15.75" customHeight="1">
      <c r="A63" s="59"/>
      <c r="B63" s="49"/>
      <c r="C63" s="49"/>
      <c r="D63" s="49"/>
      <c r="E63" s="49"/>
      <c r="F63" s="49"/>
      <c r="G63" s="49"/>
    </row>
    <row r="64" spans="1:7" ht="15.75" customHeight="1">
      <c r="A64" s="158" t="s">
        <v>177</v>
      </c>
      <c r="B64" s="149"/>
      <c r="C64" s="149"/>
      <c r="D64" s="149"/>
      <c r="E64" s="149"/>
      <c r="F64" s="150"/>
      <c r="G64" s="60">
        <f>ROUND($G$52+$G$59,2)</f>
        <v>0</v>
      </c>
    </row>
    <row r="65" spans="1:7" ht="15.75" customHeight="1">
      <c r="A65" s="173" t="s">
        <v>178</v>
      </c>
      <c r="B65" s="149"/>
      <c r="C65" s="149"/>
      <c r="D65" s="149"/>
      <c r="E65" s="149"/>
      <c r="F65" s="149"/>
      <c r="G65" s="150"/>
    </row>
    <row r="66" spans="1:7" ht="15.75" customHeight="1">
      <c r="A66" s="52" t="s">
        <v>179</v>
      </c>
      <c r="B66" s="155" t="s">
        <v>180</v>
      </c>
      <c r="C66" s="149"/>
      <c r="D66" s="149"/>
      <c r="E66" s="150"/>
      <c r="F66" s="52" t="s">
        <v>171</v>
      </c>
      <c r="G66" s="52" t="s">
        <v>159</v>
      </c>
    </row>
    <row r="67" spans="1:7" ht="15.75" customHeight="1">
      <c r="A67" s="50" t="s">
        <v>130</v>
      </c>
      <c r="B67" s="156" t="s">
        <v>376</v>
      </c>
      <c r="C67" s="149"/>
      <c r="D67" s="149"/>
      <c r="E67" s="150"/>
      <c r="F67" s="58">
        <v>0.2</v>
      </c>
      <c r="G67" s="56">
        <f t="shared" ref="G67:G75" si="1">ROUND($G$64*F67,2)</f>
        <v>0</v>
      </c>
    </row>
    <row r="68" spans="1:7" ht="15.75" customHeight="1">
      <c r="A68" s="50" t="s">
        <v>182</v>
      </c>
      <c r="B68" s="156" t="s">
        <v>377</v>
      </c>
      <c r="C68" s="149"/>
      <c r="D68" s="149"/>
      <c r="E68" s="150"/>
      <c r="F68" s="58">
        <v>2.5000000000000001E-2</v>
      </c>
      <c r="G68" s="56">
        <f t="shared" si="1"/>
        <v>0</v>
      </c>
    </row>
    <row r="69" spans="1:7" ht="15.75" customHeight="1">
      <c r="A69" s="50" t="s">
        <v>184</v>
      </c>
      <c r="B69" s="156" t="s">
        <v>378</v>
      </c>
      <c r="C69" s="149"/>
      <c r="D69" s="149"/>
      <c r="E69" s="150"/>
      <c r="F69" s="61">
        <v>0.03</v>
      </c>
      <c r="G69" s="56">
        <f t="shared" si="1"/>
        <v>0</v>
      </c>
    </row>
    <row r="70" spans="1:7" ht="15.75" customHeight="1">
      <c r="A70" s="50" t="s">
        <v>133</v>
      </c>
      <c r="B70" s="156" t="s">
        <v>379</v>
      </c>
      <c r="C70" s="149"/>
      <c r="D70" s="149"/>
      <c r="E70" s="150"/>
      <c r="F70" s="58">
        <v>0.08</v>
      </c>
      <c r="G70" s="56">
        <f t="shared" si="1"/>
        <v>0</v>
      </c>
    </row>
    <row r="71" spans="1:7" ht="15.75" customHeight="1">
      <c r="A71" s="50" t="s">
        <v>135</v>
      </c>
      <c r="B71" s="156" t="s">
        <v>380</v>
      </c>
      <c r="C71" s="149"/>
      <c r="D71" s="149"/>
      <c r="E71" s="150"/>
      <c r="F71" s="58">
        <v>1.4999999999999999E-2</v>
      </c>
      <c r="G71" s="56">
        <f t="shared" si="1"/>
        <v>0</v>
      </c>
    </row>
    <row r="72" spans="1:7" ht="15.75" customHeight="1">
      <c r="A72" s="50" t="s">
        <v>137</v>
      </c>
      <c r="B72" s="156" t="s">
        <v>381</v>
      </c>
      <c r="C72" s="149"/>
      <c r="D72" s="149"/>
      <c r="E72" s="150"/>
      <c r="F72" s="58">
        <v>0.01</v>
      </c>
      <c r="G72" s="56">
        <f t="shared" si="1"/>
        <v>0</v>
      </c>
    </row>
    <row r="73" spans="1:7" ht="15.75" customHeight="1">
      <c r="A73" s="50" t="s">
        <v>164</v>
      </c>
      <c r="B73" s="156" t="s">
        <v>382</v>
      </c>
      <c r="C73" s="149"/>
      <c r="D73" s="149"/>
      <c r="E73" s="150"/>
      <c r="F73" s="58">
        <v>6.0000000000000001E-3</v>
      </c>
      <c r="G73" s="56">
        <f t="shared" si="1"/>
        <v>0</v>
      </c>
    </row>
    <row r="74" spans="1:7" ht="15.75" customHeight="1">
      <c r="A74" s="50" t="s">
        <v>190</v>
      </c>
      <c r="B74" s="156" t="s">
        <v>383</v>
      </c>
      <c r="C74" s="149"/>
      <c r="D74" s="149"/>
      <c r="E74" s="150"/>
      <c r="F74" s="58">
        <v>2E-3</v>
      </c>
      <c r="G74" s="56">
        <f t="shared" si="1"/>
        <v>0</v>
      </c>
    </row>
    <row r="75" spans="1:7" ht="15.75" customHeight="1">
      <c r="A75" s="152" t="s">
        <v>192</v>
      </c>
      <c r="B75" s="149"/>
      <c r="C75" s="149"/>
      <c r="D75" s="149"/>
      <c r="E75" s="150"/>
      <c r="F75" s="62">
        <f>SUM(F67:F74)</f>
        <v>0.36800000000000005</v>
      </c>
      <c r="G75" s="57">
        <f t="shared" si="1"/>
        <v>0</v>
      </c>
    </row>
    <row r="76" spans="1:7" ht="15.75" customHeight="1">
      <c r="A76" s="159" t="s">
        <v>193</v>
      </c>
      <c r="B76" s="154"/>
      <c r="C76" s="154"/>
      <c r="D76" s="154"/>
      <c r="E76" s="154"/>
      <c r="F76" s="154"/>
      <c r="G76" s="154"/>
    </row>
    <row r="77" spans="1:7" ht="15.75" customHeight="1">
      <c r="A77" s="172" t="s">
        <v>194</v>
      </c>
      <c r="B77" s="161"/>
      <c r="C77" s="161"/>
      <c r="D77" s="161"/>
      <c r="E77" s="161"/>
      <c r="F77" s="161"/>
      <c r="G77" s="161"/>
    </row>
    <row r="78" spans="1:7" ht="15.75" customHeight="1">
      <c r="A78" s="172" t="s">
        <v>195</v>
      </c>
      <c r="B78" s="161"/>
      <c r="C78" s="161"/>
      <c r="D78" s="161"/>
      <c r="E78" s="161"/>
      <c r="F78" s="161"/>
      <c r="G78" s="161"/>
    </row>
    <row r="79" spans="1:7" ht="15.75" customHeight="1">
      <c r="A79" s="49"/>
      <c r="B79" s="49"/>
      <c r="C79" s="49"/>
      <c r="D79" s="49"/>
      <c r="E79" s="49"/>
      <c r="F79" s="49"/>
      <c r="G79" s="49"/>
    </row>
    <row r="80" spans="1:7" ht="15.75" customHeight="1">
      <c r="A80" s="173" t="s">
        <v>196</v>
      </c>
      <c r="B80" s="149"/>
      <c r="C80" s="149"/>
      <c r="D80" s="149"/>
      <c r="E80" s="149"/>
      <c r="F80" s="149"/>
      <c r="G80" s="150"/>
    </row>
    <row r="81" spans="1:7" ht="15.75" customHeight="1">
      <c r="A81" s="52" t="s">
        <v>197</v>
      </c>
      <c r="B81" s="155" t="s">
        <v>198</v>
      </c>
      <c r="C81" s="149"/>
      <c r="D81" s="149"/>
      <c r="E81" s="149"/>
      <c r="F81" s="150"/>
      <c r="G81" s="52" t="s">
        <v>159</v>
      </c>
    </row>
    <row r="82" spans="1:7" ht="15.75" customHeight="1">
      <c r="A82" s="50" t="s">
        <v>130</v>
      </c>
      <c r="B82" s="156" t="s">
        <v>384</v>
      </c>
      <c r="C82" s="149"/>
      <c r="D82" s="150"/>
      <c r="E82" s="63" t="s">
        <v>200</v>
      </c>
      <c r="F82" s="64">
        <f>Parametro!H22</f>
        <v>0</v>
      </c>
      <c r="G82" s="65">
        <f>ROUND(ROUND($E$39,0)*2*F82,2)</f>
        <v>0</v>
      </c>
    </row>
    <row r="83" spans="1:7" ht="15.75" customHeight="1">
      <c r="A83" s="66" t="s">
        <v>201</v>
      </c>
      <c r="B83" s="168" t="s">
        <v>385</v>
      </c>
      <c r="C83" s="149"/>
      <c r="D83" s="149"/>
      <c r="E83" s="150"/>
      <c r="F83" s="67">
        <v>0.06</v>
      </c>
      <c r="G83" s="68">
        <f>IF(G82&gt;G52*6%,G52*6%,G82)</f>
        <v>0</v>
      </c>
    </row>
    <row r="84" spans="1:7" ht="15.75" customHeight="1">
      <c r="A84" s="50" t="s">
        <v>133</v>
      </c>
      <c r="B84" s="151" t="s">
        <v>386</v>
      </c>
      <c r="C84" s="149"/>
      <c r="D84" s="150"/>
      <c r="E84" s="63" t="s">
        <v>200</v>
      </c>
      <c r="F84" s="64">
        <f>Parametro!H24</f>
        <v>0</v>
      </c>
      <c r="G84" s="65">
        <f>ROUND($E$39,0)*F84</f>
        <v>0</v>
      </c>
    </row>
    <row r="85" spans="1:7" ht="15.75" customHeight="1">
      <c r="A85" s="66" t="s">
        <v>204</v>
      </c>
      <c r="B85" s="168" t="s">
        <v>387</v>
      </c>
      <c r="C85" s="149"/>
      <c r="D85" s="149"/>
      <c r="E85" s="150"/>
      <c r="F85" s="67">
        <f>Parametro!H25</f>
        <v>0.1</v>
      </c>
      <c r="G85" s="68">
        <f>(ROUND(G84*F85,2))</f>
        <v>0</v>
      </c>
    </row>
    <row r="86" spans="1:7" ht="15.75" customHeight="1">
      <c r="A86" s="50" t="s">
        <v>135</v>
      </c>
      <c r="B86" s="151" t="s">
        <v>388</v>
      </c>
      <c r="C86" s="149"/>
      <c r="D86" s="149"/>
      <c r="E86" s="149"/>
      <c r="F86" s="150"/>
      <c r="G86" s="69">
        <f>Parametro!H26</f>
        <v>0</v>
      </c>
    </row>
    <row r="87" spans="1:7" ht="15.75" customHeight="1">
      <c r="A87" s="50" t="s">
        <v>207</v>
      </c>
      <c r="B87" s="151" t="s">
        <v>389</v>
      </c>
      <c r="C87" s="149"/>
      <c r="D87" s="149"/>
      <c r="E87" s="149"/>
      <c r="F87" s="150"/>
      <c r="G87" s="69">
        <f>Parametro!H27</f>
        <v>0</v>
      </c>
    </row>
    <row r="88" spans="1:7" ht="15.75" customHeight="1">
      <c r="A88" s="50" t="s">
        <v>137</v>
      </c>
      <c r="B88" s="151" t="s">
        <v>390</v>
      </c>
      <c r="C88" s="149"/>
      <c r="D88" s="149"/>
      <c r="E88" s="149"/>
      <c r="F88" s="150"/>
      <c r="G88" s="69">
        <v>0</v>
      </c>
    </row>
    <row r="89" spans="1:7" ht="15.75" customHeight="1">
      <c r="A89" s="152" t="s">
        <v>210</v>
      </c>
      <c r="B89" s="149"/>
      <c r="C89" s="149"/>
      <c r="D89" s="149"/>
      <c r="E89" s="149"/>
      <c r="F89" s="150"/>
      <c r="G89" s="57">
        <f>SUM(G86-G87)+(G82-G83)+(G84-G85)</f>
        <v>0</v>
      </c>
    </row>
    <row r="90" spans="1:7" ht="15.75" customHeight="1">
      <c r="A90" s="159" t="s">
        <v>211</v>
      </c>
      <c r="B90" s="154"/>
      <c r="C90" s="154"/>
      <c r="D90" s="154"/>
      <c r="E90" s="154"/>
      <c r="F90" s="154"/>
      <c r="G90" s="154"/>
    </row>
    <row r="91" spans="1:7" ht="15.75" customHeight="1">
      <c r="A91" s="160" t="s">
        <v>212</v>
      </c>
      <c r="B91" s="161"/>
      <c r="C91" s="161"/>
      <c r="D91" s="161"/>
      <c r="E91" s="161"/>
      <c r="F91" s="161"/>
      <c r="G91" s="161"/>
    </row>
    <row r="92" spans="1:7" ht="15.75" customHeight="1">
      <c r="A92" s="49"/>
      <c r="B92" s="49"/>
      <c r="C92" s="49"/>
      <c r="D92" s="49"/>
      <c r="E92" s="49"/>
      <c r="F92" s="49"/>
      <c r="G92" s="49"/>
    </row>
    <row r="93" spans="1:7" ht="15.75" customHeight="1">
      <c r="A93" s="157" t="s">
        <v>213</v>
      </c>
      <c r="B93" s="149"/>
      <c r="C93" s="149"/>
      <c r="D93" s="149"/>
      <c r="E93" s="149"/>
      <c r="F93" s="149"/>
      <c r="G93" s="150"/>
    </row>
    <row r="94" spans="1:7" ht="15.75" customHeight="1">
      <c r="A94" s="52">
        <v>2</v>
      </c>
      <c r="B94" s="155" t="s">
        <v>214</v>
      </c>
      <c r="C94" s="149"/>
      <c r="D94" s="149"/>
      <c r="E94" s="149"/>
      <c r="F94" s="150"/>
      <c r="G94" s="52" t="s">
        <v>159</v>
      </c>
    </row>
    <row r="95" spans="1:7" ht="15.75" customHeight="1">
      <c r="A95" s="70" t="s">
        <v>169</v>
      </c>
      <c r="B95" s="162" t="s">
        <v>170</v>
      </c>
      <c r="C95" s="149"/>
      <c r="D95" s="149"/>
      <c r="E95" s="149"/>
      <c r="F95" s="150"/>
      <c r="G95" s="71">
        <f>$G$59</f>
        <v>0</v>
      </c>
    </row>
    <row r="96" spans="1:7" ht="15.75" customHeight="1">
      <c r="A96" s="70" t="s">
        <v>179</v>
      </c>
      <c r="B96" s="162" t="s">
        <v>180</v>
      </c>
      <c r="C96" s="149"/>
      <c r="D96" s="149"/>
      <c r="E96" s="149"/>
      <c r="F96" s="150"/>
      <c r="G96" s="71">
        <f>$G$75</f>
        <v>0</v>
      </c>
    </row>
    <row r="97" spans="1:7" ht="15.75" customHeight="1">
      <c r="A97" s="70" t="s">
        <v>197</v>
      </c>
      <c r="B97" s="162" t="s">
        <v>198</v>
      </c>
      <c r="C97" s="149"/>
      <c r="D97" s="149"/>
      <c r="E97" s="149"/>
      <c r="F97" s="150"/>
      <c r="G97" s="71">
        <f>$G$89</f>
        <v>0</v>
      </c>
    </row>
    <row r="98" spans="1:7" ht="15.75" customHeight="1">
      <c r="A98" s="152" t="s">
        <v>215</v>
      </c>
      <c r="B98" s="149"/>
      <c r="C98" s="149"/>
      <c r="D98" s="149"/>
      <c r="E98" s="149"/>
      <c r="F98" s="150"/>
      <c r="G98" s="57">
        <f>ROUND(SUM(G95:G97),2)</f>
        <v>0</v>
      </c>
    </row>
    <row r="99" spans="1:7" ht="15.75" customHeight="1">
      <c r="A99" s="49"/>
      <c r="B99" s="49"/>
      <c r="C99" s="49"/>
      <c r="D99" s="49"/>
      <c r="E99" s="49"/>
      <c r="F99" s="49"/>
      <c r="G99" s="49"/>
    </row>
    <row r="100" spans="1:7" ht="15.75" customHeight="1">
      <c r="A100" s="157" t="s">
        <v>216</v>
      </c>
      <c r="B100" s="149"/>
      <c r="C100" s="149"/>
      <c r="D100" s="149"/>
      <c r="E100" s="149"/>
      <c r="F100" s="149"/>
      <c r="G100" s="150"/>
    </row>
    <row r="101" spans="1:7" ht="15.75" customHeight="1">
      <c r="A101" s="52">
        <v>3</v>
      </c>
      <c r="B101" s="155" t="s">
        <v>217</v>
      </c>
      <c r="C101" s="149"/>
      <c r="D101" s="149"/>
      <c r="E101" s="150"/>
      <c r="F101" s="52" t="s">
        <v>171</v>
      </c>
      <c r="G101" s="52" t="s">
        <v>159</v>
      </c>
    </row>
    <row r="102" spans="1:7" ht="15.75" customHeight="1">
      <c r="A102" s="50" t="s">
        <v>130</v>
      </c>
      <c r="B102" s="156" t="s">
        <v>391</v>
      </c>
      <c r="C102" s="149"/>
      <c r="D102" s="149"/>
      <c r="E102" s="150"/>
      <c r="F102" s="72">
        <f>(1/12)*5%</f>
        <v>4.1666666666666666E-3</v>
      </c>
      <c r="G102" s="56">
        <f t="shared" ref="G102:G107" si="2">ROUND($G$64*F102,2)</f>
        <v>0</v>
      </c>
    </row>
    <row r="103" spans="1:7" ht="15.75" customHeight="1">
      <c r="A103" s="50" t="s">
        <v>133</v>
      </c>
      <c r="B103" s="51" t="s">
        <v>219</v>
      </c>
      <c r="C103" s="51"/>
      <c r="D103" s="51"/>
      <c r="E103" s="73">
        <f>$F$70</f>
        <v>0.08</v>
      </c>
      <c r="F103" s="74">
        <f>E103*F102</f>
        <v>3.3333333333333332E-4</v>
      </c>
      <c r="G103" s="75">
        <f t="shared" si="2"/>
        <v>0</v>
      </c>
    </row>
    <row r="104" spans="1:7" ht="15.75" customHeight="1">
      <c r="A104" s="50" t="s">
        <v>135</v>
      </c>
      <c r="B104" s="51" t="s">
        <v>220</v>
      </c>
      <c r="C104" s="51"/>
      <c r="D104" s="51"/>
      <c r="E104" s="73">
        <v>0.02</v>
      </c>
      <c r="F104" s="74">
        <f>E104*F102</f>
        <v>8.3333333333333331E-5</v>
      </c>
      <c r="G104" s="75">
        <f t="shared" si="2"/>
        <v>0</v>
      </c>
    </row>
    <row r="105" spans="1:7" ht="15.75" customHeight="1">
      <c r="A105" s="50" t="s">
        <v>137</v>
      </c>
      <c r="B105" s="151" t="s">
        <v>392</v>
      </c>
      <c r="C105" s="149"/>
      <c r="D105" s="149"/>
      <c r="E105" s="150"/>
      <c r="F105" s="77">
        <f>(7/30)/12</f>
        <v>1.9444444444444445E-2</v>
      </c>
      <c r="G105" s="56">
        <f t="shared" si="2"/>
        <v>0</v>
      </c>
    </row>
    <row r="106" spans="1:7" ht="15.75" customHeight="1">
      <c r="A106" s="50" t="s">
        <v>164</v>
      </c>
      <c r="B106" s="148" t="s">
        <v>222</v>
      </c>
      <c r="C106" s="149"/>
      <c r="D106" s="149"/>
      <c r="E106" s="73">
        <f>$F$75</f>
        <v>0.36800000000000005</v>
      </c>
      <c r="F106" s="74">
        <f>E106*F105</f>
        <v>7.1555555555555565E-3</v>
      </c>
      <c r="G106" s="75">
        <f t="shared" si="2"/>
        <v>0</v>
      </c>
    </row>
    <row r="107" spans="1:7" ht="15.75" customHeight="1">
      <c r="A107" s="50" t="s">
        <v>190</v>
      </c>
      <c r="B107" s="51" t="s">
        <v>393</v>
      </c>
      <c r="C107" s="51"/>
      <c r="D107" s="51"/>
      <c r="E107" s="73">
        <v>0.02</v>
      </c>
      <c r="F107" s="74">
        <f>E107*F105</f>
        <v>3.8888888888888892E-4</v>
      </c>
      <c r="G107" s="75">
        <f t="shared" si="2"/>
        <v>0</v>
      </c>
    </row>
    <row r="108" spans="1:7" ht="15.75" customHeight="1">
      <c r="A108" s="152" t="s">
        <v>224</v>
      </c>
      <c r="B108" s="149"/>
      <c r="C108" s="149"/>
      <c r="D108" s="149"/>
      <c r="E108" s="149"/>
      <c r="F108" s="150"/>
      <c r="G108" s="57">
        <f>ROUND(SUM(G102:G107),2)</f>
        <v>0</v>
      </c>
    </row>
    <row r="109" spans="1:7" ht="15.75" customHeight="1">
      <c r="A109" s="49"/>
      <c r="B109" s="49"/>
      <c r="C109" s="49"/>
      <c r="D109" s="49"/>
      <c r="E109" s="49"/>
      <c r="F109" s="49"/>
      <c r="G109" s="49"/>
    </row>
    <row r="110" spans="1:7" ht="15.75" customHeight="1">
      <c r="A110" s="157" t="s">
        <v>225</v>
      </c>
      <c r="B110" s="149"/>
      <c r="C110" s="149"/>
      <c r="D110" s="149"/>
      <c r="E110" s="149"/>
      <c r="F110" s="149"/>
      <c r="G110" s="150"/>
    </row>
    <row r="111" spans="1:7" ht="15.75" customHeight="1">
      <c r="A111" s="158" t="s">
        <v>226</v>
      </c>
      <c r="B111" s="149"/>
      <c r="C111" s="149"/>
      <c r="D111" s="149"/>
      <c r="E111" s="149"/>
      <c r="F111" s="150"/>
      <c r="G111" s="60">
        <f>ROUND($G$52+$G$98+$G$108,2)</f>
        <v>0</v>
      </c>
    </row>
    <row r="112" spans="1:7" ht="15.75" customHeight="1">
      <c r="A112" s="155" t="s">
        <v>227</v>
      </c>
      <c r="B112" s="149"/>
      <c r="C112" s="149"/>
      <c r="D112" s="149"/>
      <c r="E112" s="149"/>
      <c r="F112" s="149"/>
      <c r="G112" s="150"/>
    </row>
    <row r="113" spans="1:7" ht="15.75" customHeight="1">
      <c r="A113" s="52" t="s">
        <v>228</v>
      </c>
      <c r="B113" s="155" t="s">
        <v>229</v>
      </c>
      <c r="C113" s="149"/>
      <c r="D113" s="149"/>
      <c r="E113" s="150"/>
      <c r="F113" s="52" t="s">
        <v>171</v>
      </c>
      <c r="G113" s="52" t="s">
        <v>159</v>
      </c>
    </row>
    <row r="114" spans="1:7" ht="15.75" customHeight="1">
      <c r="A114" s="50" t="s">
        <v>130</v>
      </c>
      <c r="B114" s="148" t="s">
        <v>230</v>
      </c>
      <c r="C114" s="149"/>
      <c r="D114" s="149"/>
      <c r="E114" s="150"/>
      <c r="F114" s="58">
        <v>9.2999999999999992E-3</v>
      </c>
      <c r="G114" s="56">
        <f>ROUND($G$111*F114,2)</f>
        <v>0</v>
      </c>
    </row>
    <row r="115" spans="1:7" ht="15.75" customHeight="1">
      <c r="A115" s="50" t="s">
        <v>123</v>
      </c>
      <c r="B115" s="148" t="s">
        <v>231</v>
      </c>
      <c r="C115" s="149"/>
      <c r="D115" s="149"/>
      <c r="E115" s="150"/>
      <c r="F115" s="79">
        <f>$F$75</f>
        <v>0.36800000000000005</v>
      </c>
      <c r="G115" s="56">
        <f>ROUND(G114*F115,2)</f>
        <v>0</v>
      </c>
    </row>
    <row r="116" spans="1:7" ht="15.75" customHeight="1">
      <c r="A116" s="50" t="s">
        <v>133</v>
      </c>
      <c r="B116" s="151" t="s">
        <v>232</v>
      </c>
      <c r="C116" s="149"/>
      <c r="D116" s="149"/>
      <c r="E116" s="150"/>
      <c r="F116" s="58">
        <f>SUM(2.64/30)/12</f>
        <v>7.3333333333333341E-3</v>
      </c>
      <c r="G116" s="56">
        <f t="shared" ref="G116:G120" si="3">ROUND($G$111*F116,2)</f>
        <v>0</v>
      </c>
    </row>
    <row r="117" spans="1:7" ht="15.75" customHeight="1">
      <c r="A117" s="50" t="s">
        <v>135</v>
      </c>
      <c r="B117" s="151" t="s">
        <v>233</v>
      </c>
      <c r="C117" s="149"/>
      <c r="D117" s="149"/>
      <c r="E117" s="150"/>
      <c r="F117" s="58">
        <f>(5/30/12)*2%</f>
        <v>2.7777777777777778E-4</v>
      </c>
      <c r="G117" s="56">
        <f t="shared" si="3"/>
        <v>0</v>
      </c>
    </row>
    <row r="118" spans="1:7" ht="15.75" customHeight="1">
      <c r="A118" s="50" t="s">
        <v>137</v>
      </c>
      <c r="B118" s="151" t="s">
        <v>234</v>
      </c>
      <c r="C118" s="149"/>
      <c r="D118" s="149"/>
      <c r="E118" s="150"/>
      <c r="F118" s="58">
        <f>(15/30/12)*8%</f>
        <v>3.3333333333333331E-3</v>
      </c>
      <c r="G118" s="56">
        <f t="shared" si="3"/>
        <v>0</v>
      </c>
    </row>
    <row r="119" spans="1:7" ht="15.75" customHeight="1">
      <c r="A119" s="50" t="s">
        <v>164</v>
      </c>
      <c r="B119" s="151" t="s">
        <v>235</v>
      </c>
      <c r="C119" s="149"/>
      <c r="D119" s="149"/>
      <c r="E119" s="150"/>
      <c r="F119" s="58">
        <f>(180/30/12)*0.3%</f>
        <v>1.5E-3</v>
      </c>
      <c r="G119" s="56">
        <f t="shared" si="3"/>
        <v>0</v>
      </c>
    </row>
    <row r="120" spans="1:7" ht="15.75" customHeight="1">
      <c r="A120" s="50" t="s">
        <v>190</v>
      </c>
      <c r="B120" s="148" t="s">
        <v>236</v>
      </c>
      <c r="C120" s="149"/>
      <c r="D120" s="149"/>
      <c r="E120" s="150"/>
      <c r="F120" s="58">
        <f>(5/30/12)*100%</f>
        <v>1.3888888888888888E-2</v>
      </c>
      <c r="G120" s="56">
        <f t="shared" si="3"/>
        <v>0</v>
      </c>
    </row>
    <row r="121" spans="1:7" ht="15.75" customHeight="1">
      <c r="A121" s="152" t="s">
        <v>237</v>
      </c>
      <c r="B121" s="149"/>
      <c r="C121" s="149"/>
      <c r="D121" s="149"/>
      <c r="E121" s="149"/>
      <c r="F121" s="150"/>
      <c r="G121" s="57">
        <f>ROUND(SUM(G114:G120),2)</f>
        <v>0</v>
      </c>
    </row>
    <row r="122" spans="1:7" ht="15.75" customHeight="1">
      <c r="A122" s="153" t="s">
        <v>238</v>
      </c>
      <c r="B122" s="154"/>
      <c r="C122" s="154"/>
      <c r="D122" s="154"/>
      <c r="E122" s="154"/>
      <c r="F122" s="154"/>
      <c r="G122" s="154"/>
    </row>
    <row r="123" spans="1:7" ht="15" customHeight="1">
      <c r="A123" s="153"/>
      <c r="B123" s="154"/>
      <c r="C123" s="154"/>
      <c r="D123" s="154"/>
      <c r="E123" s="154"/>
      <c r="F123" s="154"/>
      <c r="G123" s="154"/>
    </row>
    <row r="124" spans="1:7" ht="15.75" customHeight="1">
      <c r="A124" s="170"/>
      <c r="B124" s="171"/>
      <c r="C124" s="171"/>
      <c r="D124" s="171"/>
      <c r="E124" s="171"/>
      <c r="F124" s="171"/>
      <c r="G124" s="171"/>
    </row>
    <row r="125" spans="1:7" ht="15.75" customHeight="1">
      <c r="A125" s="52" t="s">
        <v>239</v>
      </c>
      <c r="B125" s="155" t="s">
        <v>240</v>
      </c>
      <c r="C125" s="149"/>
      <c r="D125" s="149"/>
      <c r="E125" s="150"/>
      <c r="F125" s="52" t="s">
        <v>241</v>
      </c>
      <c r="G125" s="52" t="s">
        <v>159</v>
      </c>
    </row>
    <row r="126" spans="1:7" ht="15.75" customHeight="1">
      <c r="A126" s="50" t="s">
        <v>130</v>
      </c>
      <c r="B126" s="151" t="s">
        <v>242</v>
      </c>
      <c r="C126" s="149"/>
      <c r="D126" s="149"/>
      <c r="E126" s="150"/>
      <c r="F126" s="64">
        <v>0</v>
      </c>
      <c r="G126" s="56">
        <f>ROUND(F126*$E$39,2)</f>
        <v>0</v>
      </c>
    </row>
    <row r="127" spans="1:7" ht="15.75" customHeight="1">
      <c r="A127" s="152" t="s">
        <v>243</v>
      </c>
      <c r="B127" s="149"/>
      <c r="C127" s="149"/>
      <c r="D127" s="149"/>
      <c r="E127" s="149"/>
      <c r="F127" s="150"/>
      <c r="G127" s="57">
        <f>ROUND(SUM(G126),2)</f>
        <v>0</v>
      </c>
    </row>
    <row r="128" spans="1:7" ht="15.75" customHeight="1">
      <c r="A128" s="153" t="s">
        <v>244</v>
      </c>
      <c r="B128" s="154"/>
      <c r="C128" s="154"/>
      <c r="D128" s="154"/>
      <c r="E128" s="154"/>
      <c r="F128" s="154"/>
      <c r="G128" s="154"/>
    </row>
    <row r="129" spans="1:7" ht="15.75" customHeight="1">
      <c r="A129" s="49"/>
      <c r="B129" s="49"/>
      <c r="C129" s="49"/>
      <c r="D129" s="49"/>
      <c r="E129" s="49"/>
      <c r="F129" s="49"/>
      <c r="G129" s="49"/>
    </row>
    <row r="130" spans="1:7" ht="15.75" customHeight="1">
      <c r="A130" s="157" t="s">
        <v>245</v>
      </c>
      <c r="B130" s="149"/>
      <c r="C130" s="149"/>
      <c r="D130" s="149"/>
      <c r="E130" s="149"/>
      <c r="F130" s="149"/>
      <c r="G130" s="150"/>
    </row>
    <row r="131" spans="1:7" ht="15.75" customHeight="1">
      <c r="A131" s="52">
        <v>4</v>
      </c>
      <c r="B131" s="155" t="s">
        <v>214</v>
      </c>
      <c r="C131" s="149"/>
      <c r="D131" s="149"/>
      <c r="E131" s="150"/>
      <c r="F131" s="52" t="s">
        <v>171</v>
      </c>
      <c r="G131" s="52" t="s">
        <v>159</v>
      </c>
    </row>
    <row r="132" spans="1:7" ht="15.75" customHeight="1">
      <c r="A132" s="70" t="s">
        <v>228</v>
      </c>
      <c r="B132" s="162" t="s">
        <v>246</v>
      </c>
      <c r="C132" s="149"/>
      <c r="D132" s="149"/>
      <c r="E132" s="150"/>
      <c r="F132" s="80" t="s">
        <v>123</v>
      </c>
      <c r="G132" s="71">
        <f>$G$121</f>
        <v>0</v>
      </c>
    </row>
    <row r="133" spans="1:7" ht="15.75" customHeight="1">
      <c r="A133" s="70" t="s">
        <v>239</v>
      </c>
      <c r="B133" s="162" t="s">
        <v>247</v>
      </c>
      <c r="C133" s="149"/>
      <c r="D133" s="149"/>
      <c r="E133" s="150"/>
      <c r="F133" s="80" t="s">
        <v>123</v>
      </c>
      <c r="G133" s="71">
        <f>$G$127</f>
        <v>0</v>
      </c>
    </row>
    <row r="134" spans="1:7" ht="15.75" customHeight="1">
      <c r="A134" s="152" t="s">
        <v>248</v>
      </c>
      <c r="B134" s="149"/>
      <c r="C134" s="149"/>
      <c r="D134" s="149"/>
      <c r="E134" s="149"/>
      <c r="F134" s="150"/>
      <c r="G134" s="57">
        <f>ROUND(SUM(G132:G133),2)</f>
        <v>0</v>
      </c>
    </row>
    <row r="135" spans="1:7" ht="15.75" customHeight="1">
      <c r="A135" s="49"/>
      <c r="B135" s="49"/>
      <c r="C135" s="49"/>
      <c r="D135" s="49"/>
      <c r="E135" s="49"/>
      <c r="F135" s="49"/>
      <c r="G135" s="49"/>
    </row>
    <row r="136" spans="1:7" ht="15.75" customHeight="1">
      <c r="A136" s="157" t="s">
        <v>249</v>
      </c>
      <c r="B136" s="149"/>
      <c r="C136" s="149"/>
      <c r="D136" s="149"/>
      <c r="E136" s="149"/>
      <c r="F136" s="149"/>
      <c r="G136" s="150"/>
    </row>
    <row r="137" spans="1:7" ht="15.75" customHeight="1">
      <c r="A137" s="52">
        <v>5</v>
      </c>
      <c r="B137" s="155" t="s">
        <v>250</v>
      </c>
      <c r="C137" s="149"/>
      <c r="D137" s="149"/>
      <c r="E137" s="149"/>
      <c r="F137" s="150"/>
      <c r="G137" s="52" t="s">
        <v>159</v>
      </c>
    </row>
    <row r="138" spans="1:7" ht="15.75" customHeight="1">
      <c r="A138" s="50" t="s">
        <v>130</v>
      </c>
      <c r="B138" s="151" t="s">
        <v>394</v>
      </c>
      <c r="C138" s="149"/>
      <c r="D138" s="149"/>
      <c r="E138" s="149"/>
      <c r="F138" s="150"/>
      <c r="G138" s="69">
        <f>Uniforme!H51</f>
        <v>0</v>
      </c>
    </row>
    <row r="139" spans="1:7" ht="15.75" customHeight="1">
      <c r="A139" s="50" t="s">
        <v>133</v>
      </c>
      <c r="B139" s="151" t="s">
        <v>395</v>
      </c>
      <c r="C139" s="149"/>
      <c r="D139" s="149"/>
      <c r="E139" s="149"/>
      <c r="F139" s="150"/>
      <c r="G139" s="69">
        <f>Insumos_Jardineiro!G20</f>
        <v>0</v>
      </c>
    </row>
    <row r="140" spans="1:7" ht="15.75" customHeight="1">
      <c r="A140" s="50" t="s">
        <v>135</v>
      </c>
      <c r="B140" s="156" t="s">
        <v>396</v>
      </c>
      <c r="C140" s="149"/>
      <c r="D140" s="149"/>
      <c r="E140" s="149"/>
      <c r="F140" s="150"/>
      <c r="G140" s="69">
        <f>Insumos_Jardineiro!G39</f>
        <v>0</v>
      </c>
    </row>
    <row r="141" spans="1:7" ht="15.75" customHeight="1">
      <c r="A141" s="50" t="s">
        <v>137</v>
      </c>
      <c r="B141" s="151" t="s">
        <v>397</v>
      </c>
      <c r="C141" s="149"/>
      <c r="D141" s="149"/>
      <c r="E141" s="149"/>
      <c r="F141" s="150"/>
      <c r="G141" s="69">
        <f>Insumos_Jardineiro!I48</f>
        <v>-5.0000000000000001E-3</v>
      </c>
    </row>
    <row r="142" spans="1:7" ht="15.75" customHeight="1">
      <c r="A142" s="50" t="s">
        <v>164</v>
      </c>
      <c r="B142" s="151" t="s">
        <v>398</v>
      </c>
      <c r="C142" s="149"/>
      <c r="D142" s="149"/>
      <c r="E142" s="149"/>
      <c r="F142" s="150"/>
      <c r="G142" s="69">
        <v>0</v>
      </c>
    </row>
    <row r="143" spans="1:7" ht="15.75" customHeight="1">
      <c r="A143" s="152" t="s">
        <v>255</v>
      </c>
      <c r="B143" s="149"/>
      <c r="C143" s="149"/>
      <c r="D143" s="149"/>
      <c r="E143" s="149"/>
      <c r="F143" s="150"/>
      <c r="G143" s="57">
        <f>ROUND(SUM(G138:G142),2)</f>
        <v>-0.01</v>
      </c>
    </row>
    <row r="144" spans="1:7" ht="15.75" customHeight="1">
      <c r="A144" s="153" t="s">
        <v>256</v>
      </c>
      <c r="B144" s="154"/>
      <c r="C144" s="154"/>
      <c r="D144" s="154"/>
      <c r="E144" s="154"/>
      <c r="F144" s="154"/>
      <c r="G144" s="154"/>
    </row>
    <row r="145" spans="1:7" ht="15.75" customHeight="1">
      <c r="A145" s="49"/>
      <c r="B145" s="49"/>
      <c r="C145" s="49"/>
      <c r="D145" s="49"/>
      <c r="E145" s="49"/>
      <c r="F145" s="49"/>
      <c r="G145" s="49"/>
    </row>
    <row r="146" spans="1:7" ht="15.75" customHeight="1">
      <c r="A146" s="157" t="s">
        <v>257</v>
      </c>
      <c r="B146" s="149"/>
      <c r="C146" s="149"/>
      <c r="D146" s="149"/>
      <c r="E146" s="149"/>
      <c r="F146" s="149"/>
      <c r="G146" s="150"/>
    </row>
    <row r="147" spans="1:7" ht="15.75" customHeight="1">
      <c r="A147" s="52">
        <v>6</v>
      </c>
      <c r="B147" s="155" t="s">
        <v>258</v>
      </c>
      <c r="C147" s="149"/>
      <c r="D147" s="149"/>
      <c r="E147" s="149"/>
      <c r="F147" s="150"/>
      <c r="G147" s="52" t="s">
        <v>159</v>
      </c>
    </row>
    <row r="148" spans="1:7" ht="15.75" customHeight="1">
      <c r="A148" s="81" t="s">
        <v>130</v>
      </c>
      <c r="B148" s="166" t="s">
        <v>399</v>
      </c>
      <c r="C148" s="149"/>
      <c r="D148" s="149"/>
      <c r="E148" s="150"/>
      <c r="F148" s="82">
        <f>Parametro!H44</f>
        <v>0</v>
      </c>
      <c r="G148" s="83">
        <f>ROUND($G$166*F148,2)</f>
        <v>0</v>
      </c>
    </row>
    <row r="149" spans="1:7" ht="15.75" customHeight="1">
      <c r="A149" s="81" t="s">
        <v>133</v>
      </c>
      <c r="B149" s="166" t="s">
        <v>400</v>
      </c>
      <c r="C149" s="149"/>
      <c r="D149" s="149"/>
      <c r="E149" s="150"/>
      <c r="F149" s="82">
        <f>Parametro!H45</f>
        <v>0</v>
      </c>
      <c r="G149" s="83">
        <f>ROUND(($G$166+$G$148)*F149,2)</f>
        <v>0</v>
      </c>
    </row>
    <row r="150" spans="1:7" ht="15.75" customHeight="1">
      <c r="A150" s="50" t="s">
        <v>261</v>
      </c>
      <c r="B150" s="167" t="s">
        <v>401</v>
      </c>
      <c r="C150" s="149"/>
      <c r="D150" s="149"/>
      <c r="E150" s="150"/>
      <c r="F150" s="67">
        <f>Parametro!H46</f>
        <v>0</v>
      </c>
      <c r="G150" s="68">
        <f t="shared" ref="G150:G153" si="4">ROUND($G$168*F150,2)</f>
        <v>0</v>
      </c>
    </row>
    <row r="151" spans="1:7" ht="15.75" customHeight="1">
      <c r="A151" s="50" t="s">
        <v>263</v>
      </c>
      <c r="B151" s="168" t="s">
        <v>264</v>
      </c>
      <c r="C151" s="149"/>
      <c r="D151" s="149"/>
      <c r="E151" s="150"/>
      <c r="F151" s="67">
        <v>0</v>
      </c>
      <c r="G151" s="68">
        <f t="shared" si="4"/>
        <v>0</v>
      </c>
    </row>
    <row r="152" spans="1:7" ht="15.75" customHeight="1">
      <c r="A152" s="50" t="s">
        <v>265</v>
      </c>
      <c r="B152" s="168" t="s">
        <v>402</v>
      </c>
      <c r="C152" s="149"/>
      <c r="D152" s="149"/>
      <c r="E152" s="150"/>
      <c r="F152" s="67">
        <f>Parametro!H49</f>
        <v>0</v>
      </c>
      <c r="G152" s="68">
        <f t="shared" si="4"/>
        <v>0</v>
      </c>
    </row>
    <row r="153" spans="1:7" ht="15.75" customHeight="1">
      <c r="A153" s="50" t="s">
        <v>267</v>
      </c>
      <c r="B153" s="168" t="s">
        <v>403</v>
      </c>
      <c r="C153" s="149"/>
      <c r="D153" s="149"/>
      <c r="E153" s="150"/>
      <c r="F153" s="67">
        <v>0</v>
      </c>
      <c r="G153" s="68">
        <f t="shared" si="4"/>
        <v>0</v>
      </c>
    </row>
    <row r="154" spans="1:7" ht="15.75" customHeight="1">
      <c r="A154" s="81" t="s">
        <v>135</v>
      </c>
      <c r="B154" s="169" t="s">
        <v>269</v>
      </c>
      <c r="C154" s="149"/>
      <c r="D154" s="149"/>
      <c r="E154" s="150"/>
      <c r="F154" s="84">
        <f>SUM(F150:F153)</f>
        <v>0</v>
      </c>
      <c r="G154" s="83">
        <f>ROUND(SUM(G150:G153),2)</f>
        <v>0</v>
      </c>
    </row>
    <row r="155" spans="1:7" ht="15.75" customHeight="1">
      <c r="A155" s="165" t="s">
        <v>270</v>
      </c>
      <c r="B155" s="149"/>
      <c r="C155" s="149"/>
      <c r="D155" s="149"/>
      <c r="E155" s="150"/>
      <c r="F155" s="62">
        <f>F149+F154+F148</f>
        <v>0</v>
      </c>
      <c r="G155" s="57">
        <f>ROUND(SUM(G148,G149,G154),2)</f>
        <v>0</v>
      </c>
    </row>
    <row r="156" spans="1:7" ht="15.75" customHeight="1">
      <c r="A156" s="153" t="s">
        <v>271</v>
      </c>
      <c r="B156" s="154"/>
      <c r="C156" s="154"/>
      <c r="D156" s="154"/>
      <c r="E156" s="154"/>
      <c r="F156" s="154"/>
      <c r="G156" s="154"/>
    </row>
    <row r="157" spans="1:7" ht="15.75" customHeight="1">
      <c r="A157" s="160" t="s">
        <v>272</v>
      </c>
      <c r="B157" s="161"/>
      <c r="C157" s="161"/>
      <c r="D157" s="161"/>
      <c r="E157" s="161"/>
      <c r="F157" s="161"/>
      <c r="G157" s="161"/>
    </row>
    <row r="158" spans="1:7" ht="15.75" customHeight="1">
      <c r="A158" s="49"/>
      <c r="B158" s="49"/>
      <c r="C158" s="49"/>
      <c r="D158" s="49"/>
      <c r="E158" s="49"/>
      <c r="F158" s="49"/>
      <c r="G158" s="49"/>
    </row>
    <row r="159" spans="1:7" ht="15.75" customHeight="1">
      <c r="A159" s="157" t="s">
        <v>273</v>
      </c>
      <c r="B159" s="149"/>
      <c r="C159" s="149"/>
      <c r="D159" s="149"/>
      <c r="E159" s="149"/>
      <c r="F159" s="149"/>
      <c r="G159" s="150"/>
    </row>
    <row r="160" spans="1:7" ht="15.75" customHeight="1">
      <c r="A160" s="52"/>
      <c r="B160" s="155" t="s">
        <v>274</v>
      </c>
      <c r="C160" s="149"/>
      <c r="D160" s="149"/>
      <c r="E160" s="149"/>
      <c r="F160" s="150"/>
      <c r="G160" s="52" t="s">
        <v>159</v>
      </c>
    </row>
    <row r="161" spans="1:7" ht="15.75" customHeight="1">
      <c r="A161" s="85" t="s">
        <v>130</v>
      </c>
      <c r="B161" s="164" t="s">
        <v>275</v>
      </c>
      <c r="C161" s="149"/>
      <c r="D161" s="149"/>
      <c r="E161" s="149"/>
      <c r="F161" s="150"/>
      <c r="G161" s="86">
        <f>$G$52</f>
        <v>0</v>
      </c>
    </row>
    <row r="162" spans="1:7" ht="15.75" customHeight="1">
      <c r="A162" s="85" t="s">
        <v>133</v>
      </c>
      <c r="B162" s="164" t="s">
        <v>276</v>
      </c>
      <c r="C162" s="149"/>
      <c r="D162" s="149"/>
      <c r="E162" s="149"/>
      <c r="F162" s="150"/>
      <c r="G162" s="86">
        <f>$G$98</f>
        <v>0</v>
      </c>
    </row>
    <row r="163" spans="1:7" ht="15.75" customHeight="1">
      <c r="A163" s="85" t="s">
        <v>135</v>
      </c>
      <c r="B163" s="164" t="s">
        <v>277</v>
      </c>
      <c r="C163" s="149"/>
      <c r="D163" s="149"/>
      <c r="E163" s="149"/>
      <c r="F163" s="150"/>
      <c r="G163" s="86">
        <f>$G$108</f>
        <v>0</v>
      </c>
    </row>
    <row r="164" spans="1:7" ht="15.75" customHeight="1">
      <c r="A164" s="85" t="s">
        <v>137</v>
      </c>
      <c r="B164" s="164" t="s">
        <v>278</v>
      </c>
      <c r="C164" s="149"/>
      <c r="D164" s="149"/>
      <c r="E164" s="149"/>
      <c r="F164" s="150"/>
      <c r="G164" s="86">
        <f>$G$134</f>
        <v>0</v>
      </c>
    </row>
    <row r="165" spans="1:7" ht="15.75" customHeight="1">
      <c r="A165" s="85" t="s">
        <v>164</v>
      </c>
      <c r="B165" s="164" t="s">
        <v>279</v>
      </c>
      <c r="C165" s="149"/>
      <c r="D165" s="149"/>
      <c r="E165" s="149"/>
      <c r="F165" s="150"/>
      <c r="G165" s="86">
        <f>$G$143</f>
        <v>-0.01</v>
      </c>
    </row>
    <row r="166" spans="1:7" ht="15.75" customHeight="1">
      <c r="A166" s="165" t="s">
        <v>280</v>
      </c>
      <c r="B166" s="149"/>
      <c r="C166" s="149"/>
      <c r="D166" s="149"/>
      <c r="E166" s="149"/>
      <c r="F166" s="150"/>
      <c r="G166" s="71">
        <f>ROUND(SUM(G161:G165),2)</f>
        <v>-0.01</v>
      </c>
    </row>
    <row r="167" spans="1:7" ht="15.75" customHeight="1">
      <c r="A167" s="85" t="s">
        <v>190</v>
      </c>
      <c r="B167" s="164" t="s">
        <v>281</v>
      </c>
      <c r="C167" s="149"/>
      <c r="D167" s="149"/>
      <c r="E167" s="149"/>
      <c r="F167" s="150"/>
      <c r="G167" s="86">
        <f>G155</f>
        <v>0</v>
      </c>
    </row>
    <row r="168" spans="1:7" ht="15.75" customHeight="1">
      <c r="A168" s="152" t="s">
        <v>282</v>
      </c>
      <c r="B168" s="149"/>
      <c r="C168" s="149"/>
      <c r="D168" s="149"/>
      <c r="E168" s="149"/>
      <c r="F168" s="150"/>
      <c r="G168" s="57">
        <f>ROUND((G166+G148+G149)/(1-F154),2)</f>
        <v>-0.01</v>
      </c>
    </row>
    <row r="169" spans="1:7" ht="15.75" customHeight="1">
      <c r="A169" s="49"/>
      <c r="B169" s="49"/>
      <c r="C169" s="49"/>
      <c r="D169" s="49"/>
      <c r="E169" s="49"/>
      <c r="F169" s="49"/>
      <c r="G169" s="49"/>
    </row>
    <row r="170" spans="1:7" ht="15.75" customHeight="1">
      <c r="A170" s="157" t="s">
        <v>283</v>
      </c>
      <c r="B170" s="149"/>
      <c r="C170" s="149"/>
      <c r="D170" s="149"/>
      <c r="E170" s="149"/>
      <c r="F170" s="149"/>
      <c r="G170" s="150"/>
    </row>
    <row r="171" spans="1:7" ht="15.75" customHeight="1">
      <c r="A171" s="52"/>
      <c r="B171" s="155" t="s">
        <v>9</v>
      </c>
      <c r="C171" s="149"/>
      <c r="D171" s="149"/>
      <c r="E171" s="149"/>
      <c r="F171" s="150"/>
      <c r="G171" s="52" t="s">
        <v>159</v>
      </c>
    </row>
    <row r="172" spans="1:7" ht="15.75" customHeight="1">
      <c r="A172" s="85" t="s">
        <v>130</v>
      </c>
      <c r="B172" s="164" t="s">
        <v>284</v>
      </c>
      <c r="C172" s="149"/>
      <c r="D172" s="149"/>
      <c r="E172" s="149"/>
      <c r="F172" s="150"/>
      <c r="G172" s="57">
        <f>G168</f>
        <v>-0.01</v>
      </c>
    </row>
    <row r="173" spans="1:7" ht="15.75" customHeight="1">
      <c r="A173" s="85" t="s">
        <v>133</v>
      </c>
      <c r="B173" s="164" t="s">
        <v>285</v>
      </c>
      <c r="C173" s="149"/>
      <c r="D173" s="149"/>
      <c r="E173" s="149"/>
      <c r="F173" s="150"/>
      <c r="G173" s="57">
        <f>ROUND($G$172/($E$39*2),2)</f>
        <v>0</v>
      </c>
    </row>
    <row r="174" spans="1:7" ht="15.75" customHeight="1">
      <c r="A174" s="85" t="s">
        <v>135</v>
      </c>
      <c r="B174" s="164" t="s">
        <v>286</v>
      </c>
      <c r="C174" s="149"/>
      <c r="D174" s="150"/>
      <c r="E174" s="88">
        <f>Parametro!H4</f>
        <v>1</v>
      </c>
      <c r="F174" s="89" t="s">
        <v>287</v>
      </c>
      <c r="G174" s="57">
        <f>ROUND($G$172*E174,2)</f>
        <v>-0.01</v>
      </c>
    </row>
    <row r="175" spans="1:7" ht="15.75" customHeight="1">
      <c r="A175" s="85" t="s">
        <v>137</v>
      </c>
      <c r="B175" s="164" t="s">
        <v>288</v>
      </c>
      <c r="C175" s="149"/>
      <c r="D175" s="149"/>
      <c r="E175" s="149"/>
      <c r="F175" s="150"/>
      <c r="G175" s="57">
        <f>G174*12</f>
        <v>-0.12</v>
      </c>
    </row>
    <row r="176" spans="1:7" ht="15.75" customHeight="1">
      <c r="A176" s="153" t="s">
        <v>289</v>
      </c>
      <c r="B176" s="154"/>
      <c r="C176" s="154"/>
      <c r="D176" s="154"/>
      <c r="E176" s="154"/>
      <c r="F176" s="154"/>
      <c r="G176" s="154"/>
    </row>
    <row r="177" spans="1:7" ht="15.75" customHeight="1">
      <c r="A177" s="49"/>
      <c r="B177" s="49"/>
      <c r="C177" s="49"/>
      <c r="D177" s="49"/>
      <c r="E177" s="49"/>
      <c r="F177" s="49"/>
      <c r="G177" s="49"/>
    </row>
    <row r="178" spans="1:7" ht="15.75" customHeight="1">
      <c r="A178" s="49"/>
      <c r="B178" s="49"/>
      <c r="C178" s="49"/>
      <c r="D178" s="49"/>
      <c r="E178" s="49"/>
      <c r="F178" s="49"/>
      <c r="G178" s="49"/>
    </row>
    <row r="179" spans="1:7" ht="15.75" customHeight="1">
      <c r="A179" s="49"/>
      <c r="B179" s="49"/>
      <c r="C179" s="49"/>
      <c r="D179" s="49"/>
      <c r="E179" s="49"/>
      <c r="F179" s="49"/>
      <c r="G179" s="49"/>
    </row>
    <row r="180" spans="1:7" ht="15.75" customHeight="1">
      <c r="A180" s="49"/>
      <c r="B180" s="49"/>
      <c r="C180" s="163" t="s">
        <v>290</v>
      </c>
      <c r="D180" s="161"/>
      <c r="E180" s="161"/>
      <c r="F180" s="49"/>
      <c r="G180" s="49"/>
    </row>
    <row r="181" spans="1:7" ht="15.75" customHeight="1">
      <c r="A181" s="49"/>
      <c r="B181" s="49"/>
      <c r="C181" s="163" t="s">
        <v>291</v>
      </c>
      <c r="D181" s="161"/>
      <c r="E181" s="161"/>
      <c r="F181" s="49"/>
      <c r="G181" s="49"/>
    </row>
    <row r="182" spans="1:7" ht="15.75" customHeight="1"/>
    <row r="183" spans="1:7" ht="15.75" customHeight="1"/>
    <row r="184" spans="1:7" ht="15.75" customHeight="1"/>
    <row r="185" spans="1:7" ht="15.75" customHeight="1"/>
    <row r="186" spans="1:7" ht="15.75" customHeight="1"/>
    <row r="187" spans="1:7" ht="15.75" customHeight="1"/>
    <row r="188" spans="1:7" ht="15.75" customHeight="1"/>
    <row r="189" spans="1:7" ht="15.75" customHeight="1"/>
    <row r="190" spans="1:7" ht="15.75" customHeight="1"/>
    <row r="191" spans="1:7" ht="15.75" customHeight="1"/>
    <row r="192" spans="1:7"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7">
    <mergeCell ref="A2:G2"/>
    <mergeCell ref="A3:G3"/>
    <mergeCell ref="A6:G6"/>
    <mergeCell ref="A7:G7"/>
    <mergeCell ref="A8:G8"/>
    <mergeCell ref="A9:G9"/>
    <mergeCell ref="A12:G12"/>
    <mergeCell ref="A15:G15"/>
    <mergeCell ref="C16:G16"/>
    <mergeCell ref="C17:G17"/>
    <mergeCell ref="C18:G18"/>
    <mergeCell ref="A20:G20"/>
    <mergeCell ref="B21:E21"/>
    <mergeCell ref="F21:G21"/>
    <mergeCell ref="B22:E22"/>
    <mergeCell ref="F22:G22"/>
    <mergeCell ref="B23:E23"/>
    <mergeCell ref="F23:G23"/>
    <mergeCell ref="B24:E24"/>
    <mergeCell ref="F24:G24"/>
    <mergeCell ref="A26:G26"/>
    <mergeCell ref="A27:D27"/>
    <mergeCell ref="F27:G27"/>
    <mergeCell ref="A28:D28"/>
    <mergeCell ref="F28:G28"/>
    <mergeCell ref="A29:G29"/>
    <mergeCell ref="A30:G30"/>
    <mergeCell ref="A32:G32"/>
    <mergeCell ref="A33:G33"/>
    <mergeCell ref="B34:D34"/>
    <mergeCell ref="E34:G34"/>
    <mergeCell ref="B35:D35"/>
    <mergeCell ref="E35:G35"/>
    <mergeCell ref="B36:D36"/>
    <mergeCell ref="E36:G36"/>
    <mergeCell ref="B37:D37"/>
    <mergeCell ref="E37:G37"/>
    <mergeCell ref="B38:D38"/>
    <mergeCell ref="E38:G38"/>
    <mergeCell ref="B39:D39"/>
    <mergeCell ref="E39:G39"/>
    <mergeCell ref="E40:G40"/>
    <mergeCell ref="B49:E49"/>
    <mergeCell ref="B50:F50"/>
    <mergeCell ref="B51:F51"/>
    <mergeCell ref="A52:F52"/>
    <mergeCell ref="B40:D40"/>
    <mergeCell ref="B41:D41"/>
    <mergeCell ref="E41:G41"/>
    <mergeCell ref="A42:G42"/>
    <mergeCell ref="A43:G43"/>
    <mergeCell ref="A45:G45"/>
    <mergeCell ref="B46:F46"/>
    <mergeCell ref="B47:F47"/>
    <mergeCell ref="B48:E48"/>
    <mergeCell ref="A54:G54"/>
    <mergeCell ref="A55:G55"/>
    <mergeCell ref="B56:E56"/>
    <mergeCell ref="B57:E57"/>
    <mergeCell ref="B58:E58"/>
    <mergeCell ref="A59:F59"/>
    <mergeCell ref="A60:G60"/>
    <mergeCell ref="A61:G61"/>
    <mergeCell ref="A62:G62"/>
    <mergeCell ref="A64:F64"/>
    <mergeCell ref="A65:G65"/>
    <mergeCell ref="B66:E66"/>
    <mergeCell ref="B67:E67"/>
    <mergeCell ref="B68:E68"/>
    <mergeCell ref="B69:E69"/>
    <mergeCell ref="B70:E70"/>
    <mergeCell ref="B71:E71"/>
    <mergeCell ref="B72:E72"/>
    <mergeCell ref="B73:E73"/>
    <mergeCell ref="B74:E74"/>
    <mergeCell ref="A75:E75"/>
    <mergeCell ref="A76:G76"/>
    <mergeCell ref="A77:G77"/>
    <mergeCell ref="A78:G78"/>
    <mergeCell ref="A80:G80"/>
    <mergeCell ref="B81:F81"/>
    <mergeCell ref="B82:D82"/>
    <mergeCell ref="B83:E83"/>
    <mergeCell ref="B84:D84"/>
    <mergeCell ref="B85:E85"/>
    <mergeCell ref="B86:F86"/>
    <mergeCell ref="B87:F87"/>
    <mergeCell ref="B88:F88"/>
    <mergeCell ref="A89:F89"/>
    <mergeCell ref="A90:G90"/>
    <mergeCell ref="A91:G91"/>
    <mergeCell ref="A93:G93"/>
    <mergeCell ref="B94:F94"/>
    <mergeCell ref="B95:F95"/>
    <mergeCell ref="B96:F96"/>
    <mergeCell ref="B97:F97"/>
    <mergeCell ref="A98:F98"/>
    <mergeCell ref="A100:G100"/>
    <mergeCell ref="B101:E101"/>
    <mergeCell ref="B102:E102"/>
    <mergeCell ref="B105:E105"/>
    <mergeCell ref="B106:D106"/>
    <mergeCell ref="A108:F108"/>
    <mergeCell ref="A110:G110"/>
    <mergeCell ref="A111:F111"/>
    <mergeCell ref="A112:G112"/>
    <mergeCell ref="B113:E113"/>
    <mergeCell ref="B175:F175"/>
    <mergeCell ref="A176:G176"/>
    <mergeCell ref="B114:E114"/>
    <mergeCell ref="B115:E115"/>
    <mergeCell ref="B116:E116"/>
    <mergeCell ref="B117:E117"/>
    <mergeCell ref="B118:E118"/>
    <mergeCell ref="B119:E119"/>
    <mergeCell ref="B120:E120"/>
    <mergeCell ref="A121:F121"/>
    <mergeCell ref="A122:G122"/>
    <mergeCell ref="A123:G123"/>
    <mergeCell ref="A124:G124"/>
    <mergeCell ref="B125:E125"/>
    <mergeCell ref="B126:E126"/>
    <mergeCell ref="A127:F127"/>
    <mergeCell ref="A128:G128"/>
    <mergeCell ref="C180:E180"/>
    <mergeCell ref="C181:E181"/>
    <mergeCell ref="B167:F167"/>
    <mergeCell ref="A168:F168"/>
    <mergeCell ref="A170:G170"/>
    <mergeCell ref="B171:F171"/>
    <mergeCell ref="B172:F172"/>
    <mergeCell ref="B173:F173"/>
    <mergeCell ref="B174:D174"/>
    <mergeCell ref="A130:G130"/>
    <mergeCell ref="B131:E131"/>
    <mergeCell ref="B132:E132"/>
    <mergeCell ref="B133:E133"/>
    <mergeCell ref="A134:F134"/>
    <mergeCell ref="A136:G136"/>
    <mergeCell ref="B137:F137"/>
    <mergeCell ref="B138:F138"/>
    <mergeCell ref="B139:F139"/>
    <mergeCell ref="B140:F140"/>
    <mergeCell ref="B141:F141"/>
    <mergeCell ref="B142:F142"/>
    <mergeCell ref="A143:F143"/>
    <mergeCell ref="A144:G144"/>
    <mergeCell ref="A146:G146"/>
    <mergeCell ref="B147:F147"/>
    <mergeCell ref="B148:E148"/>
    <mergeCell ref="B149:E149"/>
    <mergeCell ref="B160:F160"/>
    <mergeCell ref="B161:F161"/>
    <mergeCell ref="B162:F162"/>
    <mergeCell ref="B163:F163"/>
    <mergeCell ref="B164:F164"/>
    <mergeCell ref="B165:F165"/>
    <mergeCell ref="A166:F166"/>
    <mergeCell ref="B150:E150"/>
    <mergeCell ref="B151:E151"/>
    <mergeCell ref="B152:E152"/>
    <mergeCell ref="B153:E153"/>
    <mergeCell ref="B154:E154"/>
    <mergeCell ref="A155:E155"/>
    <mergeCell ref="A156:G156"/>
    <mergeCell ref="A157:G157"/>
    <mergeCell ref="A159:G159"/>
  </mergeCells>
  <pageMargins left="0.511811024" right="0.511811024" top="0.78740157499999996" bottom="0.78740157499999996" header="0" footer="0"/>
  <pageSetup paperSize="9" scale="78" orientation="portrait"/>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9"/>
  <sheetViews>
    <sheetView topLeftCell="A4" workbookViewId="0">
      <selection activeCell="F29" sqref="F29"/>
    </sheetView>
  </sheetViews>
  <sheetFormatPr defaultColWidth="14.42578125" defaultRowHeight="15" customHeight="1"/>
  <cols>
    <col min="1" max="1" width="5.28515625" customWidth="1"/>
    <col min="2" max="2" width="45.42578125" customWidth="1"/>
    <col min="3" max="3" width="8.7109375" customWidth="1"/>
    <col min="4" max="4" width="7.42578125" customWidth="1"/>
    <col min="5" max="5" width="18.7109375" customWidth="1"/>
    <col min="6" max="6" width="16.140625" customWidth="1"/>
    <col min="7" max="7" width="13.42578125" customWidth="1"/>
    <col min="8" max="8" width="16.28515625" customWidth="1"/>
    <col min="9" max="9" width="21.5703125" customWidth="1"/>
    <col min="10" max="26" width="8.7109375" customWidth="1"/>
  </cols>
  <sheetData>
    <row r="1" spans="1:9">
      <c r="A1" s="15" t="s">
        <v>30</v>
      </c>
    </row>
    <row r="2" spans="1:9" ht="15.75">
      <c r="A2" s="205" t="s">
        <v>249</v>
      </c>
      <c r="B2" s="184"/>
      <c r="C2" s="184"/>
      <c r="D2" s="184"/>
      <c r="E2" s="184"/>
      <c r="F2" s="184"/>
      <c r="G2" s="184"/>
      <c r="H2" s="185"/>
    </row>
    <row r="3" spans="1:9" ht="45.75" customHeight="1">
      <c r="A3" s="198" t="s">
        <v>404</v>
      </c>
      <c r="B3" s="161"/>
      <c r="C3" s="161"/>
      <c r="D3" s="161"/>
      <c r="E3" s="161"/>
      <c r="F3" s="161"/>
      <c r="G3" s="161"/>
      <c r="H3" s="161"/>
      <c r="I3" s="161"/>
    </row>
    <row r="5" spans="1:9" ht="40.5" customHeight="1">
      <c r="A5" s="202" t="s">
        <v>405</v>
      </c>
      <c r="B5" s="203"/>
      <c r="C5" s="203"/>
      <c r="D5" s="203"/>
      <c r="E5" s="203"/>
      <c r="F5" s="203"/>
      <c r="G5" s="203"/>
      <c r="H5" s="203"/>
      <c r="I5" s="204"/>
    </row>
    <row r="6" spans="1:9" ht="64.5" customHeight="1">
      <c r="A6" s="94" t="s">
        <v>8</v>
      </c>
      <c r="B6" s="94" t="s">
        <v>406</v>
      </c>
      <c r="C6" s="94" t="s">
        <v>407</v>
      </c>
      <c r="D6" s="94" t="s">
        <v>408</v>
      </c>
      <c r="E6" s="94" t="s">
        <v>409</v>
      </c>
      <c r="F6" s="94" t="s">
        <v>410</v>
      </c>
      <c r="G6" s="94" t="s">
        <v>411</v>
      </c>
      <c r="H6" s="95" t="s">
        <v>412</v>
      </c>
      <c r="I6" s="96" t="s">
        <v>413</v>
      </c>
    </row>
    <row r="7" spans="1:9" ht="25.5">
      <c r="A7" s="97">
        <v>1</v>
      </c>
      <c r="B7" s="98" t="s">
        <v>414</v>
      </c>
      <c r="C7" s="97" t="s">
        <v>415</v>
      </c>
      <c r="D7" s="97" t="s">
        <v>408</v>
      </c>
      <c r="E7" s="97">
        <v>2</v>
      </c>
      <c r="F7" s="99">
        <v>0</v>
      </c>
      <c r="G7" s="99">
        <f t="shared" ref="G7:G13" si="0">F7*E7</f>
        <v>0</v>
      </c>
      <c r="H7" s="99">
        <f t="shared" ref="H7:H13" si="1">G7*2</f>
        <v>0</v>
      </c>
      <c r="I7" s="100">
        <f t="shared" ref="I7:I13" si="2">H7/12</f>
        <v>0</v>
      </c>
    </row>
    <row r="8" spans="1:9" ht="25.5">
      <c r="A8" s="97">
        <v>2</v>
      </c>
      <c r="B8" s="98" t="s">
        <v>416</v>
      </c>
      <c r="C8" s="97" t="s">
        <v>415</v>
      </c>
      <c r="D8" s="97" t="s">
        <v>408</v>
      </c>
      <c r="E8" s="97">
        <v>3</v>
      </c>
      <c r="F8" s="99">
        <v>0</v>
      </c>
      <c r="G8" s="99">
        <f t="shared" si="0"/>
        <v>0</v>
      </c>
      <c r="H8" s="99">
        <f t="shared" si="1"/>
        <v>0</v>
      </c>
      <c r="I8" s="100">
        <f t="shared" si="2"/>
        <v>0</v>
      </c>
    </row>
    <row r="9" spans="1:9" ht="38.25">
      <c r="A9" s="97">
        <v>3</v>
      </c>
      <c r="B9" s="98" t="s">
        <v>417</v>
      </c>
      <c r="C9" s="97" t="s">
        <v>415</v>
      </c>
      <c r="D9" s="97" t="s">
        <v>418</v>
      </c>
      <c r="E9" s="97">
        <v>2</v>
      </c>
      <c r="F9" s="99">
        <v>0</v>
      </c>
      <c r="G9" s="99">
        <f t="shared" si="0"/>
        <v>0</v>
      </c>
      <c r="H9" s="99">
        <f t="shared" si="1"/>
        <v>0</v>
      </c>
      <c r="I9" s="100">
        <f t="shared" si="2"/>
        <v>0</v>
      </c>
    </row>
    <row r="10" spans="1:9" ht="38.25">
      <c r="A10" s="97">
        <v>5</v>
      </c>
      <c r="B10" s="98" t="s">
        <v>419</v>
      </c>
      <c r="C10" s="97" t="s">
        <v>415</v>
      </c>
      <c r="D10" s="97" t="s">
        <v>408</v>
      </c>
      <c r="E10" s="97">
        <v>1</v>
      </c>
      <c r="F10" s="99">
        <v>0</v>
      </c>
      <c r="G10" s="99">
        <f t="shared" si="0"/>
        <v>0</v>
      </c>
      <c r="H10" s="99">
        <f t="shared" si="1"/>
        <v>0</v>
      </c>
      <c r="I10" s="100">
        <f t="shared" si="2"/>
        <v>0</v>
      </c>
    </row>
    <row r="11" spans="1:9" ht="76.5">
      <c r="A11" s="97">
        <v>6</v>
      </c>
      <c r="B11" s="98" t="s">
        <v>420</v>
      </c>
      <c r="C11" s="101" t="s">
        <v>415</v>
      </c>
      <c r="D11" s="101" t="s">
        <v>408</v>
      </c>
      <c r="E11" s="101">
        <v>1</v>
      </c>
      <c r="F11" s="99">
        <v>0</v>
      </c>
      <c r="G11" s="99">
        <f t="shared" si="0"/>
        <v>0</v>
      </c>
      <c r="H11" s="99">
        <f t="shared" si="1"/>
        <v>0</v>
      </c>
      <c r="I11" s="100">
        <f t="shared" si="2"/>
        <v>0</v>
      </c>
    </row>
    <row r="12" spans="1:9" ht="76.5">
      <c r="A12" s="102">
        <v>7</v>
      </c>
      <c r="B12" s="103" t="s">
        <v>421</v>
      </c>
      <c r="C12" s="101" t="s">
        <v>415</v>
      </c>
      <c r="D12" s="101" t="s">
        <v>408</v>
      </c>
      <c r="E12" s="101">
        <v>1</v>
      </c>
      <c r="F12" s="99">
        <v>0</v>
      </c>
      <c r="G12" s="99">
        <f t="shared" si="0"/>
        <v>0</v>
      </c>
      <c r="H12" s="99">
        <f t="shared" si="1"/>
        <v>0</v>
      </c>
      <c r="I12" s="100">
        <f t="shared" si="2"/>
        <v>0</v>
      </c>
    </row>
    <row r="13" spans="1:9">
      <c r="A13" s="102">
        <v>8</v>
      </c>
      <c r="B13" s="103" t="s">
        <v>422</v>
      </c>
      <c r="C13" s="101"/>
      <c r="D13" s="101" t="s">
        <v>408</v>
      </c>
      <c r="E13" s="101">
        <v>1</v>
      </c>
      <c r="F13" s="99">
        <v>0</v>
      </c>
      <c r="G13" s="99">
        <f t="shared" si="0"/>
        <v>0</v>
      </c>
      <c r="H13" s="99">
        <f t="shared" si="1"/>
        <v>0</v>
      </c>
      <c r="I13" s="100">
        <f t="shared" si="2"/>
        <v>0</v>
      </c>
    </row>
    <row r="14" spans="1:9">
      <c r="A14" s="199" t="s">
        <v>423</v>
      </c>
      <c r="B14" s="200"/>
      <c r="C14" s="200"/>
      <c r="D14" s="200"/>
      <c r="E14" s="200"/>
      <c r="F14" s="200"/>
      <c r="G14" s="201"/>
      <c r="H14" s="104">
        <f>SUM(H7:H13)</f>
        <v>0</v>
      </c>
      <c r="I14" s="105">
        <f>SUM(I7:I11)</f>
        <v>0</v>
      </c>
    </row>
    <row r="15" spans="1:9" ht="15.75">
      <c r="A15" s="199" t="s">
        <v>424</v>
      </c>
      <c r="B15" s="200"/>
      <c r="C15" s="200"/>
      <c r="D15" s="200"/>
      <c r="E15" s="200"/>
      <c r="F15" s="200"/>
      <c r="G15" s="201"/>
      <c r="H15" s="104">
        <f>H14/12</f>
        <v>0</v>
      </c>
      <c r="I15" s="106"/>
    </row>
    <row r="18" spans="1:9" ht="15.75">
      <c r="A18" s="197" t="s">
        <v>249</v>
      </c>
      <c r="B18" s="184"/>
      <c r="C18" s="184"/>
      <c r="D18" s="184"/>
      <c r="E18" s="184"/>
      <c r="F18" s="184"/>
      <c r="G18" s="184"/>
      <c r="H18" s="185"/>
    </row>
    <row r="19" spans="1:9" ht="33.75" customHeight="1">
      <c r="A19" s="198" t="s">
        <v>425</v>
      </c>
      <c r="B19" s="161"/>
      <c r="C19" s="161"/>
      <c r="D19" s="161"/>
      <c r="E19" s="161"/>
      <c r="F19" s="161"/>
      <c r="G19" s="161"/>
      <c r="H19" s="161"/>
      <c r="I19" s="161"/>
    </row>
    <row r="20" spans="1:9" ht="15.75" customHeight="1"/>
    <row r="21" spans="1:9" ht="15.75" customHeight="1">
      <c r="A21" s="202" t="s">
        <v>405</v>
      </c>
      <c r="B21" s="203"/>
      <c r="C21" s="203"/>
      <c r="D21" s="203"/>
      <c r="E21" s="203"/>
      <c r="F21" s="203"/>
      <c r="G21" s="203"/>
      <c r="H21" s="203"/>
      <c r="I21" s="204"/>
    </row>
    <row r="22" spans="1:9" ht="15.75" customHeight="1">
      <c r="A22" s="94" t="s">
        <v>8</v>
      </c>
      <c r="B22" s="94" t="s">
        <v>406</v>
      </c>
      <c r="C22" s="94" t="s">
        <v>407</v>
      </c>
      <c r="D22" s="94" t="s">
        <v>408</v>
      </c>
      <c r="E22" s="94" t="s">
        <v>409</v>
      </c>
      <c r="F22" s="94" t="s">
        <v>410</v>
      </c>
      <c r="G22" s="94" t="s">
        <v>411</v>
      </c>
      <c r="H22" s="95" t="s">
        <v>412</v>
      </c>
      <c r="I22" s="96" t="s">
        <v>413</v>
      </c>
    </row>
    <row r="23" spans="1:9" ht="15.75" customHeight="1">
      <c r="A23" s="97">
        <v>1</v>
      </c>
      <c r="B23" s="98" t="s">
        <v>426</v>
      </c>
      <c r="C23" s="97"/>
      <c r="D23" s="97" t="s">
        <v>427</v>
      </c>
      <c r="E23" s="97">
        <v>2</v>
      </c>
      <c r="F23" s="99">
        <v>0</v>
      </c>
      <c r="G23" s="99">
        <f t="shared" ref="G23:G28" si="3">F23*E23</f>
        <v>0</v>
      </c>
      <c r="H23" s="99">
        <f t="shared" ref="H23:H28" si="4">G23*2</f>
        <v>0</v>
      </c>
      <c r="I23" s="100">
        <f t="shared" ref="I23:I28" si="5">H23/12</f>
        <v>0</v>
      </c>
    </row>
    <row r="24" spans="1:9" ht="15.75" customHeight="1">
      <c r="A24" s="97">
        <v>2</v>
      </c>
      <c r="B24" s="98" t="s">
        <v>428</v>
      </c>
      <c r="C24" s="97"/>
      <c r="D24" s="97" t="s">
        <v>427</v>
      </c>
      <c r="E24" s="97">
        <v>3</v>
      </c>
      <c r="F24" s="99">
        <v>0</v>
      </c>
      <c r="G24" s="99">
        <f t="shared" si="3"/>
        <v>0</v>
      </c>
      <c r="H24" s="99">
        <f t="shared" si="4"/>
        <v>0</v>
      </c>
      <c r="I24" s="100">
        <f t="shared" si="5"/>
        <v>0</v>
      </c>
    </row>
    <row r="25" spans="1:9" ht="15.75" customHeight="1">
      <c r="A25" s="97">
        <v>3</v>
      </c>
      <c r="B25" s="98" t="s">
        <v>429</v>
      </c>
      <c r="C25" s="97" t="s">
        <v>430</v>
      </c>
      <c r="D25" s="97" t="s">
        <v>427</v>
      </c>
      <c r="E25" s="97">
        <v>3</v>
      </c>
      <c r="F25" s="99">
        <v>0</v>
      </c>
      <c r="G25" s="99">
        <f t="shared" si="3"/>
        <v>0</v>
      </c>
      <c r="H25" s="99">
        <f t="shared" si="4"/>
        <v>0</v>
      </c>
      <c r="I25" s="100">
        <f t="shared" si="5"/>
        <v>0</v>
      </c>
    </row>
    <row r="26" spans="1:9" ht="15.75" customHeight="1">
      <c r="A26" s="97">
        <v>4</v>
      </c>
      <c r="B26" s="98" t="s">
        <v>431</v>
      </c>
      <c r="C26" s="97" t="s">
        <v>432</v>
      </c>
      <c r="D26" s="97" t="s">
        <v>427</v>
      </c>
      <c r="E26" s="97">
        <v>2</v>
      </c>
      <c r="F26" s="99">
        <v>0</v>
      </c>
      <c r="G26" s="99">
        <f t="shared" si="3"/>
        <v>0</v>
      </c>
      <c r="H26" s="99">
        <f t="shared" si="4"/>
        <v>0</v>
      </c>
      <c r="I26" s="100">
        <f t="shared" si="5"/>
        <v>0</v>
      </c>
    </row>
    <row r="27" spans="1:9" ht="15.75" customHeight="1">
      <c r="A27" s="97">
        <v>5</v>
      </c>
      <c r="B27" s="98" t="s">
        <v>433</v>
      </c>
      <c r="C27" s="97"/>
      <c r="D27" s="97" t="s">
        <v>434</v>
      </c>
      <c r="E27" s="97">
        <v>1</v>
      </c>
      <c r="F27" s="99">
        <v>0</v>
      </c>
      <c r="G27" s="99">
        <f t="shared" si="3"/>
        <v>0</v>
      </c>
      <c r="H27" s="99">
        <f t="shared" si="4"/>
        <v>0</v>
      </c>
      <c r="I27" s="100">
        <f t="shared" si="5"/>
        <v>0</v>
      </c>
    </row>
    <row r="28" spans="1:9" ht="15.75" customHeight="1">
      <c r="A28" s="97">
        <v>6</v>
      </c>
      <c r="B28" s="98" t="s">
        <v>422</v>
      </c>
      <c r="C28" s="101" t="s">
        <v>415</v>
      </c>
      <c r="D28" s="101" t="s">
        <v>408</v>
      </c>
      <c r="E28" s="101">
        <v>1</v>
      </c>
      <c r="F28" s="99">
        <v>0</v>
      </c>
      <c r="G28" s="99">
        <f t="shared" si="3"/>
        <v>0</v>
      </c>
      <c r="H28" s="99">
        <f t="shared" si="4"/>
        <v>0</v>
      </c>
      <c r="I28" s="100">
        <f t="shared" si="5"/>
        <v>0</v>
      </c>
    </row>
    <row r="29" spans="1:9" ht="15.75" customHeight="1">
      <c r="A29" s="102"/>
      <c r="B29" s="103"/>
      <c r="C29" s="101"/>
      <c r="D29" s="101"/>
      <c r="E29" s="101"/>
      <c r="F29" s="107"/>
      <c r="G29" s="107"/>
      <c r="H29" s="99"/>
      <c r="I29" s="100"/>
    </row>
    <row r="30" spans="1:9" ht="15.75" customHeight="1">
      <c r="A30" s="102"/>
      <c r="B30" s="103"/>
      <c r="C30" s="101"/>
      <c r="D30" s="101"/>
      <c r="E30" s="101"/>
      <c r="F30" s="107"/>
      <c r="G30" s="107"/>
      <c r="H30" s="99"/>
      <c r="I30" s="100"/>
    </row>
    <row r="31" spans="1:9" ht="15.75" customHeight="1">
      <c r="A31" s="199" t="s">
        <v>423</v>
      </c>
      <c r="B31" s="200"/>
      <c r="C31" s="200"/>
      <c r="D31" s="200"/>
      <c r="E31" s="200"/>
      <c r="F31" s="200"/>
      <c r="G31" s="201"/>
      <c r="H31" s="104">
        <f t="shared" ref="H31:I31" si="6">SUM(H23:H28)</f>
        <v>0</v>
      </c>
      <c r="I31" s="105">
        <f t="shared" si="6"/>
        <v>0</v>
      </c>
    </row>
    <row r="32" spans="1:9" ht="15.75" customHeight="1">
      <c r="A32" s="199" t="s">
        <v>424</v>
      </c>
      <c r="B32" s="200"/>
      <c r="C32" s="200"/>
      <c r="D32" s="200"/>
      <c r="E32" s="200"/>
      <c r="F32" s="200"/>
      <c r="G32" s="201"/>
      <c r="H32" s="104">
        <f>H31/12</f>
        <v>0</v>
      </c>
      <c r="I32" s="106"/>
    </row>
    <row r="33" spans="1:9" ht="15.75" customHeight="1"/>
    <row r="34" spans="1:9" ht="15.75" customHeight="1"/>
    <row r="35" spans="1:9" ht="15.75" customHeight="1">
      <c r="A35" s="205" t="s">
        <v>249</v>
      </c>
      <c r="B35" s="184"/>
      <c r="C35" s="184"/>
      <c r="D35" s="184"/>
      <c r="E35" s="184"/>
      <c r="F35" s="184"/>
      <c r="G35" s="184"/>
      <c r="H35" s="185"/>
    </row>
    <row r="36" spans="1:9" ht="15.75" customHeight="1">
      <c r="A36" s="206" t="s">
        <v>435</v>
      </c>
      <c r="B36" s="161"/>
      <c r="C36" s="161"/>
      <c r="D36" s="161"/>
      <c r="E36" s="161"/>
      <c r="F36" s="161"/>
      <c r="G36" s="161"/>
      <c r="H36" s="161"/>
      <c r="I36" s="161"/>
    </row>
    <row r="37" spans="1:9" ht="15.75" customHeight="1">
      <c r="A37" s="207" t="s">
        <v>436</v>
      </c>
      <c r="B37" s="161"/>
      <c r="C37" s="161"/>
      <c r="D37" s="161"/>
      <c r="E37" s="161"/>
      <c r="F37" s="161"/>
      <c r="G37" s="161"/>
      <c r="H37" s="161"/>
      <c r="I37" s="161"/>
    </row>
    <row r="38" spans="1:9" ht="15.75" customHeight="1">
      <c r="A38" s="202" t="s">
        <v>405</v>
      </c>
      <c r="B38" s="203"/>
      <c r="C38" s="203"/>
      <c r="D38" s="203"/>
      <c r="E38" s="203"/>
      <c r="F38" s="203"/>
      <c r="G38" s="203"/>
      <c r="H38" s="203"/>
      <c r="I38" s="204"/>
    </row>
    <row r="39" spans="1:9" ht="15.75" customHeight="1">
      <c r="A39" s="94" t="s">
        <v>8</v>
      </c>
      <c r="B39" s="94" t="s">
        <v>406</v>
      </c>
      <c r="C39" s="94" t="s">
        <v>407</v>
      </c>
      <c r="D39" s="94" t="s">
        <v>408</v>
      </c>
      <c r="E39" s="94" t="s">
        <v>409</v>
      </c>
      <c r="F39" s="94" t="s">
        <v>410</v>
      </c>
      <c r="G39" s="94" t="s">
        <v>411</v>
      </c>
      <c r="H39" s="95" t="s">
        <v>412</v>
      </c>
      <c r="I39" s="96" t="s">
        <v>413</v>
      </c>
    </row>
    <row r="40" spans="1:9" ht="15.75" customHeight="1">
      <c r="A40" s="97">
        <v>1</v>
      </c>
      <c r="B40" s="98" t="s">
        <v>437</v>
      </c>
      <c r="C40" s="98"/>
      <c r="D40" s="98" t="s">
        <v>408</v>
      </c>
      <c r="E40" s="97">
        <v>2</v>
      </c>
      <c r="F40" s="99">
        <v>0</v>
      </c>
      <c r="G40" s="99">
        <f t="shared" ref="G40:G49" si="7">F40*E40</f>
        <v>0</v>
      </c>
      <c r="H40" s="99">
        <f t="shared" ref="H40:H49" si="8">G40*2</f>
        <v>0</v>
      </c>
      <c r="I40" s="100">
        <f t="shared" ref="I40:I49" si="9">H40/12</f>
        <v>0</v>
      </c>
    </row>
    <row r="41" spans="1:9" ht="15.75" customHeight="1">
      <c r="A41" s="97">
        <v>2</v>
      </c>
      <c r="B41" s="98" t="s">
        <v>438</v>
      </c>
      <c r="C41" s="98"/>
      <c r="D41" s="98" t="s">
        <v>408</v>
      </c>
      <c r="E41" s="97">
        <v>3</v>
      </c>
      <c r="F41" s="99">
        <v>0</v>
      </c>
      <c r="G41" s="99">
        <f t="shared" si="7"/>
        <v>0</v>
      </c>
      <c r="H41" s="99">
        <f t="shared" si="8"/>
        <v>0</v>
      </c>
      <c r="I41" s="100">
        <f t="shared" si="9"/>
        <v>0</v>
      </c>
    </row>
    <row r="42" spans="1:9" ht="15.75" customHeight="1">
      <c r="A42" s="97">
        <v>3</v>
      </c>
      <c r="B42" s="98" t="s">
        <v>439</v>
      </c>
      <c r="C42" s="98" t="s">
        <v>432</v>
      </c>
      <c r="D42" s="98" t="s">
        <v>418</v>
      </c>
      <c r="E42" s="97">
        <v>1</v>
      </c>
      <c r="F42" s="99">
        <v>0</v>
      </c>
      <c r="G42" s="99">
        <f t="shared" si="7"/>
        <v>0</v>
      </c>
      <c r="H42" s="99">
        <f t="shared" si="8"/>
        <v>0</v>
      </c>
      <c r="I42" s="100">
        <f t="shared" si="9"/>
        <v>0</v>
      </c>
    </row>
    <row r="43" spans="1:9" ht="15.75" customHeight="1">
      <c r="A43" s="97">
        <v>4</v>
      </c>
      <c r="B43" s="98" t="s">
        <v>440</v>
      </c>
      <c r="C43" s="98"/>
      <c r="D43" s="98" t="s">
        <v>408</v>
      </c>
      <c r="E43" s="97">
        <v>2</v>
      </c>
      <c r="F43" s="99">
        <v>0</v>
      </c>
      <c r="G43" s="99">
        <f t="shared" si="7"/>
        <v>0</v>
      </c>
      <c r="H43" s="99">
        <f t="shared" si="8"/>
        <v>0</v>
      </c>
      <c r="I43" s="100">
        <f t="shared" si="9"/>
        <v>0</v>
      </c>
    </row>
    <row r="44" spans="1:9" ht="15.75" customHeight="1">
      <c r="A44" s="97">
        <v>5</v>
      </c>
      <c r="B44" s="98" t="s">
        <v>441</v>
      </c>
      <c r="C44" s="98"/>
      <c r="D44" s="98" t="s">
        <v>408</v>
      </c>
      <c r="E44" s="97">
        <v>1</v>
      </c>
      <c r="F44" s="99">
        <v>0</v>
      </c>
      <c r="G44" s="99">
        <f t="shared" si="7"/>
        <v>0</v>
      </c>
      <c r="H44" s="99">
        <f t="shared" si="8"/>
        <v>0</v>
      </c>
      <c r="I44" s="100">
        <f t="shared" si="9"/>
        <v>0</v>
      </c>
    </row>
    <row r="45" spans="1:9" ht="15.75" customHeight="1">
      <c r="A45" s="97">
        <v>6</v>
      </c>
      <c r="B45" s="98" t="s">
        <v>442</v>
      </c>
      <c r="C45" s="98"/>
      <c r="D45" s="98" t="s">
        <v>408</v>
      </c>
      <c r="E45" s="101">
        <v>1</v>
      </c>
      <c r="F45" s="99">
        <v>0</v>
      </c>
      <c r="G45" s="99">
        <f t="shared" si="7"/>
        <v>0</v>
      </c>
      <c r="H45" s="99">
        <f t="shared" si="8"/>
        <v>0</v>
      </c>
      <c r="I45" s="100">
        <f t="shared" si="9"/>
        <v>0</v>
      </c>
    </row>
    <row r="46" spans="1:9" ht="15.75" customHeight="1">
      <c r="A46" s="97">
        <v>7</v>
      </c>
      <c r="B46" s="98" t="s">
        <v>443</v>
      </c>
      <c r="C46" s="98"/>
      <c r="D46" s="98" t="s">
        <v>408</v>
      </c>
      <c r="E46" s="101">
        <v>1</v>
      </c>
      <c r="F46" s="107">
        <v>0</v>
      </c>
      <c r="G46" s="107">
        <f t="shared" si="7"/>
        <v>0</v>
      </c>
      <c r="H46" s="99">
        <f t="shared" si="8"/>
        <v>0</v>
      </c>
      <c r="I46" s="100">
        <f t="shared" si="9"/>
        <v>0</v>
      </c>
    </row>
    <row r="47" spans="1:9" ht="15.75" customHeight="1">
      <c r="A47" s="97">
        <v>8</v>
      </c>
      <c r="B47" s="98" t="s">
        <v>444</v>
      </c>
      <c r="C47" s="98"/>
      <c r="D47" s="98" t="s">
        <v>408</v>
      </c>
      <c r="E47" s="101">
        <v>2</v>
      </c>
      <c r="F47" s="107">
        <v>0</v>
      </c>
      <c r="G47" s="107">
        <f t="shared" si="7"/>
        <v>0</v>
      </c>
      <c r="H47" s="99">
        <f t="shared" si="8"/>
        <v>0</v>
      </c>
      <c r="I47" s="100">
        <f t="shared" si="9"/>
        <v>0</v>
      </c>
    </row>
    <row r="48" spans="1:9" ht="15.75" customHeight="1">
      <c r="A48" s="97">
        <v>9</v>
      </c>
      <c r="B48" s="98" t="s">
        <v>445</v>
      </c>
      <c r="C48" s="98" t="s">
        <v>415</v>
      </c>
      <c r="D48" s="98" t="s">
        <v>408</v>
      </c>
      <c r="E48" s="101">
        <v>2</v>
      </c>
      <c r="F48" s="107">
        <v>0</v>
      </c>
      <c r="G48" s="107">
        <f t="shared" si="7"/>
        <v>0</v>
      </c>
      <c r="H48" s="99">
        <f t="shared" si="8"/>
        <v>0</v>
      </c>
      <c r="I48" s="100">
        <f t="shared" si="9"/>
        <v>0</v>
      </c>
    </row>
    <row r="49" spans="1:9" ht="15.75" customHeight="1">
      <c r="A49" s="97">
        <v>10</v>
      </c>
      <c r="B49" s="98" t="s">
        <v>422</v>
      </c>
      <c r="C49" s="98"/>
      <c r="D49" s="98" t="s">
        <v>408</v>
      </c>
      <c r="E49" s="101">
        <v>1</v>
      </c>
      <c r="F49" s="107">
        <v>0</v>
      </c>
      <c r="G49" s="107">
        <f t="shared" si="7"/>
        <v>0</v>
      </c>
      <c r="H49" s="99">
        <f t="shared" si="8"/>
        <v>0</v>
      </c>
      <c r="I49" s="100">
        <f t="shared" si="9"/>
        <v>0</v>
      </c>
    </row>
    <row r="50" spans="1:9" ht="15.75" customHeight="1">
      <c r="A50" s="199" t="s">
        <v>423</v>
      </c>
      <c r="B50" s="200"/>
      <c r="C50" s="200"/>
      <c r="D50" s="200"/>
      <c r="E50" s="200"/>
      <c r="F50" s="200"/>
      <c r="G50" s="201"/>
      <c r="H50" s="104">
        <f>SUM(H40:H49)</f>
        <v>0</v>
      </c>
      <c r="I50" s="105">
        <f>SUM(I40:I46)</f>
        <v>0</v>
      </c>
    </row>
    <row r="51" spans="1:9" ht="15.75" customHeight="1">
      <c r="A51" s="199" t="s">
        <v>424</v>
      </c>
      <c r="B51" s="200"/>
      <c r="C51" s="200"/>
      <c r="D51" s="200"/>
      <c r="E51" s="200"/>
      <c r="F51" s="200"/>
      <c r="G51" s="201"/>
      <c r="H51" s="108">
        <f>H50/12</f>
        <v>0</v>
      </c>
      <c r="I51" s="106"/>
    </row>
    <row r="52" spans="1:9" ht="15.75" customHeight="1"/>
    <row r="53" spans="1:9" ht="15.75" customHeight="1"/>
    <row r="54" spans="1:9" ht="15.75" customHeight="1"/>
    <row r="55" spans="1:9" ht="15.75" customHeight="1"/>
    <row r="56" spans="1:9" ht="15.75" customHeight="1"/>
    <row r="57" spans="1:9" ht="15.75" customHeight="1"/>
    <row r="58" spans="1:9" ht="15.75" customHeight="1"/>
    <row r="59" spans="1:9" ht="15.75" customHeight="1"/>
    <row r="60" spans="1:9" ht="15.75" customHeight="1"/>
    <row r="61" spans="1:9" ht="15.75" customHeight="1"/>
    <row r="62" spans="1:9" ht="15.75" customHeight="1"/>
    <row r="63" spans="1:9" ht="15.75" customHeight="1"/>
    <row r="64" spans="1:9"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6">
    <mergeCell ref="A2:H2"/>
    <mergeCell ref="A3:I3"/>
    <mergeCell ref="A5:I5"/>
    <mergeCell ref="A14:G14"/>
    <mergeCell ref="A15:G15"/>
    <mergeCell ref="A18:H18"/>
    <mergeCell ref="A19:I19"/>
    <mergeCell ref="A50:G50"/>
    <mergeCell ref="A51:G51"/>
    <mergeCell ref="A21:I21"/>
    <mergeCell ref="A31:G31"/>
    <mergeCell ref="A32:G32"/>
    <mergeCell ref="A35:H35"/>
    <mergeCell ref="A36:I36"/>
    <mergeCell ref="A37:I37"/>
    <mergeCell ref="A38:I38"/>
  </mergeCells>
  <pageMargins left="0.511811024" right="0.511811024" top="0.78740157499999996" bottom="0.78740157499999996" header="0" footer="0"/>
  <pageSetup paperSize="9" scale="56"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7"/>
  <sheetViews>
    <sheetView topLeftCell="A9" workbookViewId="0">
      <selection activeCell="A33" sqref="A33:F33"/>
    </sheetView>
  </sheetViews>
  <sheetFormatPr defaultColWidth="14.42578125" defaultRowHeight="15" customHeight="1"/>
  <cols>
    <col min="1" max="1" width="9.140625" customWidth="1"/>
    <col min="2" max="2" width="43.7109375" customWidth="1"/>
    <col min="3" max="3" width="9.140625" customWidth="1"/>
    <col min="4" max="4" width="10.28515625" customWidth="1"/>
    <col min="5" max="5" width="15.85546875" customWidth="1"/>
    <col min="6" max="7" width="17.28515625" customWidth="1"/>
    <col min="8" max="8" width="21.85546875" customWidth="1"/>
    <col min="10" max="26" width="8.7109375" customWidth="1"/>
  </cols>
  <sheetData>
    <row r="1" spans="1:9">
      <c r="A1" s="15" t="s">
        <v>446</v>
      </c>
      <c r="B1" s="15"/>
      <c r="C1" s="15"/>
      <c r="D1" s="15"/>
      <c r="E1" s="15"/>
      <c r="F1" s="15"/>
      <c r="G1" s="15"/>
      <c r="H1" s="15"/>
    </row>
    <row r="2" spans="1:9">
      <c r="A2" s="211" t="s">
        <v>447</v>
      </c>
      <c r="B2" s="161"/>
      <c r="C2" s="161"/>
      <c r="D2" s="161"/>
      <c r="E2" s="161"/>
      <c r="F2" s="161"/>
      <c r="G2" s="161"/>
      <c r="H2" s="161"/>
      <c r="I2" s="161"/>
    </row>
    <row r="3" spans="1:9" ht="15.75">
      <c r="A3" s="212" t="s">
        <v>249</v>
      </c>
      <c r="B3" s="161"/>
      <c r="C3" s="161"/>
      <c r="D3" s="161"/>
      <c r="E3" s="161"/>
      <c r="F3" s="161"/>
      <c r="G3" s="161"/>
      <c r="H3" s="161"/>
    </row>
    <row r="4" spans="1:9" ht="15.75">
      <c r="A4" s="109"/>
      <c r="B4" s="109"/>
      <c r="C4" s="109"/>
      <c r="D4" s="109"/>
      <c r="E4" s="109"/>
      <c r="F4" s="109"/>
      <c r="G4" s="109"/>
      <c r="H4" s="109"/>
    </row>
    <row r="5" spans="1:9" ht="15.75">
      <c r="A5" s="202" t="s">
        <v>448</v>
      </c>
      <c r="B5" s="203"/>
      <c r="C5" s="203"/>
      <c r="D5" s="203"/>
      <c r="E5" s="203"/>
      <c r="F5" s="203"/>
      <c r="G5" s="203"/>
      <c r="H5" s="213"/>
    </row>
    <row r="6" spans="1:9" ht="25.5">
      <c r="A6" s="110" t="s">
        <v>8</v>
      </c>
      <c r="B6" s="110" t="s">
        <v>406</v>
      </c>
      <c r="C6" s="110" t="s">
        <v>408</v>
      </c>
      <c r="D6" s="111" t="s">
        <v>449</v>
      </c>
      <c r="E6" s="111" t="s">
        <v>450</v>
      </c>
      <c r="F6" s="111" t="s">
        <v>410</v>
      </c>
      <c r="G6" s="111" t="s">
        <v>451</v>
      </c>
      <c r="H6" s="111" t="s">
        <v>452</v>
      </c>
    </row>
    <row r="7" spans="1:9">
      <c r="A7" s="112">
        <v>1</v>
      </c>
      <c r="B7" s="113" t="s">
        <v>453</v>
      </c>
      <c r="C7" s="112" t="s">
        <v>454</v>
      </c>
      <c r="D7" s="112">
        <v>48</v>
      </c>
      <c r="E7" s="114">
        <v>4</v>
      </c>
      <c r="F7" s="115">
        <v>0</v>
      </c>
      <c r="G7" s="115">
        <f t="shared" ref="G7:G32" si="0">F7*E7</f>
        <v>0</v>
      </c>
      <c r="H7" s="115">
        <f t="shared" ref="H7:H32" si="1">G7*12</f>
        <v>0</v>
      </c>
    </row>
    <row r="8" spans="1:9" ht="25.5">
      <c r="A8" s="112">
        <v>2</v>
      </c>
      <c r="B8" s="113" t="s">
        <v>455</v>
      </c>
      <c r="C8" s="112" t="s">
        <v>454</v>
      </c>
      <c r="D8" s="112">
        <v>48</v>
      </c>
      <c r="E8" s="114">
        <v>4</v>
      </c>
      <c r="F8" s="115">
        <v>0</v>
      </c>
      <c r="G8" s="115">
        <f t="shared" si="0"/>
        <v>0</v>
      </c>
      <c r="H8" s="115">
        <f t="shared" si="1"/>
        <v>0</v>
      </c>
    </row>
    <row r="9" spans="1:9">
      <c r="A9" s="112">
        <v>3</v>
      </c>
      <c r="B9" s="113" t="s">
        <v>456</v>
      </c>
      <c r="C9" s="112" t="s">
        <v>454</v>
      </c>
      <c r="D9" s="112">
        <v>72</v>
      </c>
      <c r="E9" s="114">
        <v>6</v>
      </c>
      <c r="F9" s="115">
        <v>0</v>
      </c>
      <c r="G9" s="115">
        <f t="shared" si="0"/>
        <v>0</v>
      </c>
      <c r="H9" s="115">
        <f t="shared" si="1"/>
        <v>0</v>
      </c>
    </row>
    <row r="10" spans="1:9" ht="38.25">
      <c r="A10" s="112">
        <v>4</v>
      </c>
      <c r="B10" s="113" t="s">
        <v>457</v>
      </c>
      <c r="C10" s="112" t="s">
        <v>408</v>
      </c>
      <c r="D10" s="116">
        <v>24</v>
      </c>
      <c r="E10" s="117">
        <v>2</v>
      </c>
      <c r="F10" s="118">
        <v>0</v>
      </c>
      <c r="G10" s="115">
        <f t="shared" si="0"/>
        <v>0</v>
      </c>
      <c r="H10" s="115">
        <f t="shared" si="1"/>
        <v>0</v>
      </c>
    </row>
    <row r="11" spans="1:9" ht="25.5">
      <c r="A11" s="112">
        <v>5</v>
      </c>
      <c r="B11" s="113" t="s">
        <v>458</v>
      </c>
      <c r="C11" s="112" t="s">
        <v>408</v>
      </c>
      <c r="D11" s="116">
        <v>180</v>
      </c>
      <c r="E11" s="117">
        <v>15</v>
      </c>
      <c r="F11" s="118">
        <v>0</v>
      </c>
      <c r="G11" s="115">
        <f t="shared" si="0"/>
        <v>0</v>
      </c>
      <c r="H11" s="115">
        <f t="shared" si="1"/>
        <v>0</v>
      </c>
    </row>
    <row r="12" spans="1:9">
      <c r="A12" s="112">
        <v>6</v>
      </c>
      <c r="B12" s="113" t="s">
        <v>459</v>
      </c>
      <c r="C12" s="112" t="s">
        <v>408</v>
      </c>
      <c r="D12" s="116">
        <v>120</v>
      </c>
      <c r="E12" s="117">
        <v>10</v>
      </c>
      <c r="F12" s="118">
        <v>0</v>
      </c>
      <c r="G12" s="115">
        <f t="shared" si="0"/>
        <v>0</v>
      </c>
      <c r="H12" s="115">
        <f t="shared" si="1"/>
        <v>0</v>
      </c>
    </row>
    <row r="13" spans="1:9">
      <c r="A13" s="112">
        <v>7</v>
      </c>
      <c r="B13" s="113" t="s">
        <v>460</v>
      </c>
      <c r="C13" s="112" t="s">
        <v>408</v>
      </c>
      <c r="D13" s="116">
        <v>120</v>
      </c>
      <c r="E13" s="117">
        <v>10</v>
      </c>
      <c r="F13" s="118">
        <v>0</v>
      </c>
      <c r="G13" s="115">
        <f t="shared" si="0"/>
        <v>0</v>
      </c>
      <c r="H13" s="115">
        <f t="shared" si="1"/>
        <v>0</v>
      </c>
    </row>
    <row r="14" spans="1:9">
      <c r="A14" s="112">
        <v>8</v>
      </c>
      <c r="B14" s="113" t="s">
        <v>461</v>
      </c>
      <c r="C14" s="112" t="s">
        <v>408</v>
      </c>
      <c r="D14" s="116">
        <v>12</v>
      </c>
      <c r="E14" s="117">
        <v>1</v>
      </c>
      <c r="F14" s="118">
        <v>0</v>
      </c>
      <c r="G14" s="115">
        <f t="shared" si="0"/>
        <v>0</v>
      </c>
      <c r="H14" s="115">
        <f t="shared" si="1"/>
        <v>0</v>
      </c>
    </row>
    <row r="15" spans="1:9" ht="25.5">
      <c r="A15" s="112">
        <v>9</v>
      </c>
      <c r="B15" s="113" t="s">
        <v>462</v>
      </c>
      <c r="C15" s="112" t="s">
        <v>408</v>
      </c>
      <c r="D15" s="116">
        <v>12</v>
      </c>
      <c r="E15" s="117">
        <v>1</v>
      </c>
      <c r="F15" s="118">
        <v>0</v>
      </c>
      <c r="G15" s="115">
        <f t="shared" si="0"/>
        <v>0</v>
      </c>
      <c r="H15" s="115">
        <f t="shared" si="1"/>
        <v>0</v>
      </c>
    </row>
    <row r="16" spans="1:9">
      <c r="A16" s="112">
        <v>10</v>
      </c>
      <c r="B16" s="113" t="s">
        <v>463</v>
      </c>
      <c r="C16" s="112" t="s">
        <v>408</v>
      </c>
      <c r="D16" s="116">
        <v>96</v>
      </c>
      <c r="E16" s="117">
        <v>8</v>
      </c>
      <c r="F16" s="118">
        <v>0</v>
      </c>
      <c r="G16" s="115">
        <f t="shared" si="0"/>
        <v>0</v>
      </c>
      <c r="H16" s="115">
        <f t="shared" si="1"/>
        <v>0</v>
      </c>
    </row>
    <row r="17" spans="1:8">
      <c r="A17" s="112">
        <v>11</v>
      </c>
      <c r="B17" s="113" t="s">
        <v>464</v>
      </c>
      <c r="C17" s="112" t="s">
        <v>418</v>
      </c>
      <c r="D17" s="116">
        <v>36</v>
      </c>
      <c r="E17" s="117">
        <v>3</v>
      </c>
      <c r="F17" s="118">
        <v>0</v>
      </c>
      <c r="G17" s="115">
        <f t="shared" si="0"/>
        <v>0</v>
      </c>
      <c r="H17" s="115">
        <f t="shared" si="1"/>
        <v>0</v>
      </c>
    </row>
    <row r="18" spans="1:8" ht="38.25">
      <c r="A18" s="112">
        <v>12</v>
      </c>
      <c r="B18" s="113" t="s">
        <v>465</v>
      </c>
      <c r="C18" s="119" t="s">
        <v>466</v>
      </c>
      <c r="D18" s="116">
        <v>24</v>
      </c>
      <c r="E18" s="117">
        <v>2</v>
      </c>
      <c r="F18" s="118">
        <v>0</v>
      </c>
      <c r="G18" s="115">
        <f t="shared" si="0"/>
        <v>0</v>
      </c>
      <c r="H18" s="115">
        <f t="shared" si="1"/>
        <v>0</v>
      </c>
    </row>
    <row r="19" spans="1:8">
      <c r="A19" s="112">
        <v>13</v>
      </c>
      <c r="B19" s="113" t="s">
        <v>467</v>
      </c>
      <c r="C19" s="112" t="s">
        <v>408</v>
      </c>
      <c r="D19" s="116">
        <v>36</v>
      </c>
      <c r="E19" s="117">
        <v>3</v>
      </c>
      <c r="F19" s="118">
        <v>0</v>
      </c>
      <c r="G19" s="115">
        <f t="shared" si="0"/>
        <v>0</v>
      </c>
      <c r="H19" s="115">
        <f t="shared" si="1"/>
        <v>0</v>
      </c>
    </row>
    <row r="20" spans="1:8">
      <c r="A20" s="112">
        <v>14</v>
      </c>
      <c r="B20" s="113" t="s">
        <v>468</v>
      </c>
      <c r="C20" s="112" t="s">
        <v>408</v>
      </c>
      <c r="D20" s="116">
        <v>36</v>
      </c>
      <c r="E20" s="117">
        <v>3</v>
      </c>
      <c r="F20" s="118">
        <v>0</v>
      </c>
      <c r="G20" s="115">
        <f t="shared" si="0"/>
        <v>0</v>
      </c>
      <c r="H20" s="115">
        <f t="shared" si="1"/>
        <v>0</v>
      </c>
    </row>
    <row r="21" spans="1:8" ht="15.75" customHeight="1">
      <c r="A21" s="112">
        <v>15</v>
      </c>
      <c r="B21" s="113" t="s">
        <v>469</v>
      </c>
      <c r="C21" s="112" t="s">
        <v>470</v>
      </c>
      <c r="D21" s="116">
        <v>120</v>
      </c>
      <c r="E21" s="117">
        <v>10</v>
      </c>
      <c r="F21" s="118">
        <v>0</v>
      </c>
      <c r="G21" s="115">
        <f t="shared" si="0"/>
        <v>0</v>
      </c>
      <c r="H21" s="115">
        <f t="shared" si="1"/>
        <v>0</v>
      </c>
    </row>
    <row r="22" spans="1:8" ht="15.75" customHeight="1">
      <c r="A22" s="112">
        <v>16</v>
      </c>
      <c r="B22" s="113" t="s">
        <v>471</v>
      </c>
      <c r="C22" s="119" t="s">
        <v>472</v>
      </c>
      <c r="D22" s="116">
        <v>36</v>
      </c>
      <c r="E22" s="117">
        <v>3</v>
      </c>
      <c r="F22" s="118">
        <v>0</v>
      </c>
      <c r="G22" s="115">
        <f t="shared" si="0"/>
        <v>0</v>
      </c>
      <c r="H22" s="115">
        <f t="shared" si="1"/>
        <v>0</v>
      </c>
    </row>
    <row r="23" spans="1:8" ht="15.75" customHeight="1">
      <c r="A23" s="112">
        <v>17</v>
      </c>
      <c r="B23" s="113" t="s">
        <v>473</v>
      </c>
      <c r="C23" s="112" t="s">
        <v>408</v>
      </c>
      <c r="D23" s="116">
        <v>48</v>
      </c>
      <c r="E23" s="117">
        <v>4</v>
      </c>
      <c r="F23" s="118">
        <v>0</v>
      </c>
      <c r="G23" s="115">
        <f t="shared" si="0"/>
        <v>0</v>
      </c>
      <c r="H23" s="115">
        <f t="shared" si="1"/>
        <v>0</v>
      </c>
    </row>
    <row r="24" spans="1:8" ht="15.75" customHeight="1">
      <c r="A24" s="112">
        <v>18</v>
      </c>
      <c r="B24" s="113" t="s">
        <v>474</v>
      </c>
      <c r="C24" s="112" t="s">
        <v>408</v>
      </c>
      <c r="D24" s="116">
        <v>36</v>
      </c>
      <c r="E24" s="117">
        <v>3</v>
      </c>
      <c r="F24" s="118">
        <v>0</v>
      </c>
      <c r="G24" s="115">
        <f t="shared" si="0"/>
        <v>0</v>
      </c>
      <c r="H24" s="115">
        <f t="shared" si="1"/>
        <v>0</v>
      </c>
    </row>
    <row r="25" spans="1:8" ht="15.75" customHeight="1">
      <c r="A25" s="112">
        <v>19</v>
      </c>
      <c r="B25" s="113" t="s">
        <v>475</v>
      </c>
      <c r="C25" s="119" t="s">
        <v>466</v>
      </c>
      <c r="D25" s="116">
        <v>1200</v>
      </c>
      <c r="E25" s="117">
        <v>100</v>
      </c>
      <c r="F25" s="118">
        <v>0</v>
      </c>
      <c r="G25" s="115">
        <f t="shared" si="0"/>
        <v>0</v>
      </c>
      <c r="H25" s="115">
        <f t="shared" si="1"/>
        <v>0</v>
      </c>
    </row>
    <row r="26" spans="1:8" ht="15.75" customHeight="1">
      <c r="A26" s="112">
        <v>20</v>
      </c>
      <c r="B26" s="113" t="s">
        <v>476</v>
      </c>
      <c r="C26" s="119" t="s">
        <v>477</v>
      </c>
      <c r="D26" s="116">
        <v>240</v>
      </c>
      <c r="E26" s="117">
        <v>20</v>
      </c>
      <c r="F26" s="118">
        <v>0</v>
      </c>
      <c r="G26" s="115">
        <f t="shared" si="0"/>
        <v>0</v>
      </c>
      <c r="H26" s="115">
        <f t="shared" si="1"/>
        <v>0</v>
      </c>
    </row>
    <row r="27" spans="1:8" ht="15.75" customHeight="1">
      <c r="A27" s="112">
        <v>21</v>
      </c>
      <c r="B27" s="113" t="s">
        <v>478</v>
      </c>
      <c r="C27" s="119" t="s">
        <v>479</v>
      </c>
      <c r="D27" s="116">
        <v>60</v>
      </c>
      <c r="E27" s="117">
        <v>5</v>
      </c>
      <c r="F27" s="118">
        <v>0</v>
      </c>
      <c r="G27" s="115">
        <f t="shared" si="0"/>
        <v>0</v>
      </c>
      <c r="H27" s="115">
        <f t="shared" si="1"/>
        <v>0</v>
      </c>
    </row>
    <row r="28" spans="1:8" ht="15.75" customHeight="1">
      <c r="A28" s="112">
        <v>22</v>
      </c>
      <c r="B28" s="113" t="s">
        <v>480</v>
      </c>
      <c r="C28" s="112" t="s">
        <v>408</v>
      </c>
      <c r="D28" s="116">
        <v>24</v>
      </c>
      <c r="E28" s="117">
        <v>2</v>
      </c>
      <c r="F28" s="118">
        <v>0</v>
      </c>
      <c r="G28" s="115">
        <f t="shared" si="0"/>
        <v>0</v>
      </c>
      <c r="H28" s="115">
        <f t="shared" si="1"/>
        <v>0</v>
      </c>
    </row>
    <row r="29" spans="1:8" ht="15.75" customHeight="1">
      <c r="A29" s="112">
        <v>23</v>
      </c>
      <c r="B29" s="113" t="s">
        <v>481</v>
      </c>
      <c r="C29" s="112" t="s">
        <v>482</v>
      </c>
      <c r="D29" s="116">
        <v>180</v>
      </c>
      <c r="E29" s="117">
        <v>15</v>
      </c>
      <c r="F29" s="118">
        <v>0</v>
      </c>
      <c r="G29" s="115">
        <f t="shared" si="0"/>
        <v>0</v>
      </c>
      <c r="H29" s="115">
        <f t="shared" si="1"/>
        <v>0</v>
      </c>
    </row>
    <row r="30" spans="1:8" ht="15.75" customHeight="1">
      <c r="A30" s="112">
        <v>24</v>
      </c>
      <c r="B30" s="113" t="s">
        <v>483</v>
      </c>
      <c r="C30" s="112" t="s">
        <v>454</v>
      </c>
      <c r="D30" s="116">
        <v>36</v>
      </c>
      <c r="E30" s="117">
        <v>3</v>
      </c>
      <c r="F30" s="118">
        <v>0</v>
      </c>
      <c r="G30" s="115">
        <f t="shared" si="0"/>
        <v>0</v>
      </c>
      <c r="H30" s="115">
        <f t="shared" si="1"/>
        <v>0</v>
      </c>
    </row>
    <row r="31" spans="1:8" ht="15.75" customHeight="1">
      <c r="A31" s="112">
        <v>25</v>
      </c>
      <c r="B31" s="113" t="s">
        <v>484</v>
      </c>
      <c r="C31" s="112" t="s">
        <v>408</v>
      </c>
      <c r="D31" s="116">
        <v>12</v>
      </c>
      <c r="E31" s="117">
        <v>1</v>
      </c>
      <c r="F31" s="118">
        <v>0</v>
      </c>
      <c r="G31" s="115">
        <f t="shared" si="0"/>
        <v>0</v>
      </c>
      <c r="H31" s="115">
        <f t="shared" si="1"/>
        <v>0</v>
      </c>
    </row>
    <row r="32" spans="1:8" ht="15.75" customHeight="1">
      <c r="A32" s="112">
        <v>26</v>
      </c>
      <c r="B32" s="113" t="s">
        <v>485</v>
      </c>
      <c r="C32" s="112" t="s">
        <v>408</v>
      </c>
      <c r="D32" s="116">
        <v>48</v>
      </c>
      <c r="E32" s="117">
        <v>4</v>
      </c>
      <c r="F32" s="118">
        <v>0</v>
      </c>
      <c r="G32" s="115">
        <f t="shared" si="0"/>
        <v>0</v>
      </c>
      <c r="H32" s="115">
        <f t="shared" si="1"/>
        <v>0</v>
      </c>
    </row>
    <row r="33" spans="1:8" ht="15.75" customHeight="1">
      <c r="A33" s="208" t="s">
        <v>486</v>
      </c>
      <c r="B33" s="209"/>
      <c r="C33" s="209"/>
      <c r="D33" s="209"/>
      <c r="E33" s="209"/>
      <c r="F33" s="210"/>
      <c r="G33" s="120">
        <f t="shared" ref="G33:H33" si="2">SUM(G7:G32)</f>
        <v>0</v>
      </c>
      <c r="H33" s="120">
        <f t="shared" si="2"/>
        <v>0</v>
      </c>
    </row>
    <row r="34" spans="1:8" ht="15.75" customHeight="1">
      <c r="A34" s="208" t="s">
        <v>487</v>
      </c>
      <c r="B34" s="209"/>
      <c r="C34" s="209"/>
      <c r="D34" s="209"/>
      <c r="E34" s="209"/>
      <c r="F34" s="210"/>
      <c r="G34" s="120">
        <f>G33/4</f>
        <v>0</v>
      </c>
      <c r="H34" s="15"/>
    </row>
    <row r="35" spans="1:8" ht="15.75" customHeight="1">
      <c r="A35" s="208" t="s">
        <v>488</v>
      </c>
      <c r="B35" s="209"/>
      <c r="C35" s="209"/>
      <c r="D35" s="209"/>
      <c r="E35" s="209"/>
      <c r="F35" s="210"/>
      <c r="G35" s="120">
        <f>G33/2</f>
        <v>0</v>
      </c>
      <c r="H35" s="15"/>
    </row>
    <row r="36" spans="1:8" ht="15.75" customHeight="1">
      <c r="A36" s="15"/>
      <c r="B36" s="15"/>
      <c r="C36" s="15"/>
      <c r="D36" s="15"/>
      <c r="E36" s="15"/>
      <c r="F36" s="15"/>
      <c r="G36" s="15"/>
      <c r="H36" s="15"/>
    </row>
    <row r="37" spans="1:8" ht="15.75" customHeight="1">
      <c r="A37" s="15"/>
      <c r="B37" s="15"/>
      <c r="C37" s="15"/>
      <c r="D37" s="15"/>
      <c r="E37" s="15"/>
      <c r="F37" s="15"/>
      <c r="G37" s="15"/>
      <c r="H37" s="15"/>
    </row>
    <row r="38" spans="1:8" ht="15.75" customHeight="1">
      <c r="A38" s="15"/>
      <c r="B38" s="15"/>
      <c r="C38" s="15"/>
      <c r="D38" s="15"/>
      <c r="E38" s="15"/>
      <c r="F38" s="15"/>
      <c r="G38" s="15"/>
      <c r="H38" s="15"/>
    </row>
    <row r="39" spans="1:8" ht="15.75" customHeight="1">
      <c r="A39" s="15"/>
      <c r="B39" s="15"/>
      <c r="C39" s="15"/>
      <c r="D39" s="15"/>
      <c r="E39" s="15"/>
      <c r="F39" s="15"/>
      <c r="G39" s="15"/>
      <c r="H39" s="15"/>
    </row>
    <row r="40" spans="1:8" ht="15.75" customHeight="1">
      <c r="A40" s="15"/>
      <c r="B40" s="15"/>
      <c r="C40" s="15"/>
      <c r="D40" s="15"/>
      <c r="E40" s="15"/>
      <c r="F40" s="15"/>
      <c r="G40" s="15"/>
      <c r="H40" s="15"/>
    </row>
    <row r="41" spans="1:8" ht="15.75" customHeight="1">
      <c r="A41" s="15"/>
      <c r="B41" s="15"/>
      <c r="C41" s="15"/>
      <c r="D41" s="15"/>
      <c r="E41" s="15"/>
      <c r="F41" s="15"/>
      <c r="G41" s="15"/>
      <c r="H41" s="15"/>
    </row>
    <row r="42" spans="1:8" ht="15.75" customHeight="1">
      <c r="A42" s="15"/>
      <c r="B42" s="15"/>
      <c r="C42" s="15"/>
      <c r="D42" s="15"/>
      <c r="E42" s="15"/>
      <c r="F42" s="15"/>
      <c r="G42" s="15"/>
      <c r="H42" s="15"/>
    </row>
    <row r="43" spans="1:8" ht="15.75" customHeight="1">
      <c r="A43" s="15"/>
      <c r="B43" s="15"/>
      <c r="C43" s="15"/>
      <c r="D43" s="15"/>
      <c r="E43" s="15"/>
      <c r="F43" s="15"/>
      <c r="G43" s="15"/>
      <c r="H43" s="15"/>
    </row>
    <row r="44" spans="1:8" ht="15.75" customHeight="1">
      <c r="A44" s="15"/>
      <c r="B44" s="15"/>
      <c r="C44" s="15"/>
      <c r="D44" s="15"/>
      <c r="E44" s="15"/>
      <c r="F44" s="15"/>
      <c r="G44" s="15"/>
      <c r="H44" s="15"/>
    </row>
    <row r="45" spans="1:8" ht="15.75" customHeight="1">
      <c r="A45" s="15"/>
      <c r="B45" s="15"/>
      <c r="C45" s="15"/>
      <c r="D45" s="15"/>
      <c r="E45" s="15"/>
      <c r="F45" s="15"/>
      <c r="G45" s="15"/>
      <c r="H45" s="15"/>
    </row>
    <row r="46" spans="1:8" ht="15.75" customHeight="1">
      <c r="A46" s="15"/>
      <c r="B46" s="15"/>
      <c r="C46" s="15"/>
      <c r="D46" s="15"/>
      <c r="E46" s="15"/>
      <c r="F46" s="15"/>
      <c r="G46" s="15"/>
      <c r="H46" s="15"/>
    </row>
    <row r="47" spans="1:8" ht="15.75" customHeight="1">
      <c r="A47" s="15"/>
      <c r="B47" s="15"/>
      <c r="C47" s="15"/>
      <c r="D47" s="15"/>
      <c r="E47" s="15"/>
      <c r="F47" s="15"/>
      <c r="G47" s="15"/>
      <c r="H47" s="15"/>
    </row>
    <row r="48" spans="1:8" ht="15.75" customHeight="1">
      <c r="A48" s="15"/>
      <c r="B48" s="15"/>
      <c r="C48" s="15"/>
      <c r="D48" s="15"/>
      <c r="E48" s="15"/>
      <c r="F48" s="15"/>
      <c r="G48" s="15"/>
      <c r="H48" s="15"/>
    </row>
    <row r="49" spans="1:8" ht="15.75" customHeight="1">
      <c r="A49" s="15"/>
      <c r="B49" s="15"/>
      <c r="C49" s="15"/>
      <c r="D49" s="15"/>
      <c r="E49" s="15"/>
      <c r="F49" s="15"/>
      <c r="G49" s="15"/>
      <c r="H49" s="15"/>
    </row>
    <row r="50" spans="1:8" ht="15.75" customHeight="1">
      <c r="A50" s="15"/>
      <c r="B50" s="15"/>
      <c r="C50" s="15"/>
      <c r="D50" s="15"/>
      <c r="E50" s="15"/>
      <c r="F50" s="15"/>
      <c r="G50" s="15"/>
      <c r="H50" s="15"/>
    </row>
    <row r="51" spans="1:8" ht="15.75" customHeight="1">
      <c r="A51" s="15"/>
      <c r="B51" s="15"/>
      <c r="C51" s="15"/>
      <c r="D51" s="15"/>
      <c r="E51" s="15"/>
      <c r="F51" s="15"/>
      <c r="G51" s="15"/>
      <c r="H51" s="15"/>
    </row>
    <row r="52" spans="1:8" ht="15.75" customHeight="1">
      <c r="A52" s="15"/>
      <c r="B52" s="15"/>
      <c r="C52" s="15"/>
      <c r="D52" s="15"/>
      <c r="E52" s="15"/>
      <c r="F52" s="15"/>
      <c r="G52" s="15"/>
      <c r="H52" s="15"/>
    </row>
    <row r="53" spans="1:8" ht="15.75" customHeight="1">
      <c r="A53" s="15"/>
      <c r="B53" s="15"/>
      <c r="C53" s="15"/>
      <c r="D53" s="15"/>
      <c r="E53" s="15"/>
      <c r="F53" s="15"/>
      <c r="G53" s="15"/>
      <c r="H53" s="15"/>
    </row>
    <row r="54" spans="1:8" ht="15.75" customHeight="1">
      <c r="A54" s="15"/>
      <c r="B54" s="15"/>
      <c r="C54" s="15"/>
      <c r="D54" s="15"/>
      <c r="E54" s="15"/>
      <c r="F54" s="15"/>
      <c r="G54" s="15"/>
      <c r="H54" s="15"/>
    </row>
    <row r="55" spans="1:8" ht="15.75" customHeight="1">
      <c r="A55" s="15"/>
      <c r="B55" s="15"/>
      <c r="C55" s="15"/>
      <c r="D55" s="15"/>
      <c r="E55" s="15"/>
      <c r="F55" s="15"/>
      <c r="G55" s="15"/>
      <c r="H55" s="15"/>
    </row>
    <row r="56" spans="1:8" ht="15.75" customHeight="1">
      <c r="A56" s="15"/>
      <c r="B56" s="15"/>
      <c r="C56" s="15"/>
      <c r="D56" s="15"/>
      <c r="E56" s="15"/>
      <c r="F56" s="15"/>
      <c r="G56" s="15"/>
      <c r="H56" s="15"/>
    </row>
    <row r="57" spans="1:8" ht="15.75" customHeight="1">
      <c r="A57" s="15"/>
      <c r="B57" s="15"/>
      <c r="C57" s="15"/>
      <c r="D57" s="15"/>
      <c r="E57" s="15"/>
      <c r="F57" s="15"/>
      <c r="G57" s="15"/>
      <c r="H57" s="15"/>
    </row>
    <row r="58" spans="1:8" ht="15.75" customHeight="1">
      <c r="A58" s="15"/>
      <c r="B58" s="15"/>
      <c r="C58" s="15"/>
      <c r="D58" s="15"/>
      <c r="E58" s="15"/>
      <c r="F58" s="15"/>
      <c r="G58" s="15"/>
      <c r="H58" s="15"/>
    </row>
    <row r="59" spans="1:8" ht="15.75" customHeight="1">
      <c r="A59" s="15"/>
      <c r="B59" s="15"/>
      <c r="C59" s="15"/>
      <c r="D59" s="15"/>
      <c r="E59" s="15"/>
      <c r="F59" s="15"/>
      <c r="G59" s="15"/>
      <c r="H59" s="15"/>
    </row>
    <row r="60" spans="1:8" ht="15.75" customHeight="1">
      <c r="A60" s="15"/>
      <c r="B60" s="15"/>
      <c r="C60" s="15"/>
      <c r="D60" s="15"/>
      <c r="E60" s="15"/>
      <c r="F60" s="15"/>
      <c r="G60" s="15"/>
      <c r="H60" s="15"/>
    </row>
    <row r="61" spans="1:8" ht="15.75" customHeight="1">
      <c r="A61" s="15"/>
      <c r="B61" s="15"/>
      <c r="C61" s="15"/>
      <c r="D61" s="15"/>
      <c r="E61" s="15"/>
      <c r="F61" s="15"/>
      <c r="G61" s="15"/>
      <c r="H61" s="15"/>
    </row>
    <row r="62" spans="1:8" ht="15.75" customHeight="1">
      <c r="A62" s="15"/>
      <c r="B62" s="15"/>
      <c r="C62" s="15"/>
      <c r="D62" s="15"/>
      <c r="E62" s="15"/>
      <c r="F62" s="15"/>
      <c r="G62" s="15"/>
      <c r="H62" s="15"/>
    </row>
    <row r="63" spans="1:8" ht="15.75" customHeight="1">
      <c r="A63" s="15"/>
      <c r="B63" s="15"/>
      <c r="C63" s="15"/>
      <c r="D63" s="15"/>
      <c r="E63" s="15"/>
      <c r="F63" s="15"/>
      <c r="G63" s="15"/>
      <c r="H63" s="15"/>
    </row>
    <row r="64" spans="1:8" ht="15.75" customHeight="1">
      <c r="A64" s="15"/>
      <c r="B64" s="15"/>
      <c r="C64" s="15"/>
      <c r="D64" s="15"/>
      <c r="E64" s="15"/>
      <c r="F64" s="15"/>
      <c r="G64" s="15"/>
      <c r="H64" s="15"/>
    </row>
    <row r="65" spans="1:8" ht="15.75" customHeight="1">
      <c r="A65" s="15"/>
      <c r="B65" s="15"/>
      <c r="C65" s="15"/>
      <c r="D65" s="15"/>
      <c r="E65" s="15"/>
      <c r="F65" s="15"/>
      <c r="G65" s="15"/>
      <c r="H65" s="15"/>
    </row>
    <row r="66" spans="1:8" ht="15.75" customHeight="1">
      <c r="A66" s="15"/>
      <c r="B66" s="15"/>
      <c r="C66" s="15"/>
      <c r="D66" s="15"/>
      <c r="E66" s="15"/>
      <c r="F66" s="15"/>
      <c r="G66" s="15"/>
      <c r="H66" s="15"/>
    </row>
    <row r="67" spans="1:8" ht="15.75" customHeight="1">
      <c r="A67" s="15"/>
      <c r="B67" s="15"/>
      <c r="C67" s="15"/>
      <c r="D67" s="15"/>
      <c r="E67" s="15"/>
      <c r="F67" s="15"/>
      <c r="G67" s="15"/>
      <c r="H67" s="15"/>
    </row>
    <row r="68" spans="1:8" ht="15.75" customHeight="1">
      <c r="A68" s="15"/>
      <c r="B68" s="15"/>
      <c r="C68" s="15"/>
      <c r="D68" s="15"/>
      <c r="E68" s="15"/>
      <c r="F68" s="15"/>
      <c r="G68" s="15"/>
      <c r="H68" s="15"/>
    </row>
    <row r="69" spans="1:8" ht="15.75" customHeight="1">
      <c r="A69" s="15"/>
      <c r="B69" s="15"/>
      <c r="C69" s="15"/>
      <c r="D69" s="15"/>
      <c r="E69" s="15"/>
      <c r="F69" s="15"/>
      <c r="G69" s="15"/>
      <c r="H69" s="15"/>
    </row>
    <row r="70" spans="1:8" ht="15.75" customHeight="1">
      <c r="A70" s="15"/>
      <c r="B70" s="15"/>
      <c r="C70" s="15"/>
      <c r="D70" s="15"/>
      <c r="E70" s="15"/>
      <c r="F70" s="15"/>
      <c r="G70" s="15"/>
      <c r="H70" s="15"/>
    </row>
    <row r="71" spans="1:8" ht="15.75" customHeight="1">
      <c r="A71" s="15"/>
      <c r="B71" s="15"/>
      <c r="C71" s="15"/>
      <c r="D71" s="15"/>
      <c r="E71" s="15"/>
      <c r="F71" s="15"/>
      <c r="G71" s="15"/>
      <c r="H71" s="15"/>
    </row>
    <row r="72" spans="1:8" ht="15.75" customHeight="1">
      <c r="A72" s="15"/>
      <c r="B72" s="15"/>
      <c r="C72" s="15"/>
      <c r="D72" s="15"/>
      <c r="E72" s="15"/>
      <c r="F72" s="15"/>
      <c r="G72" s="15"/>
      <c r="H72" s="15"/>
    </row>
    <row r="73" spans="1:8" ht="15.75" customHeight="1">
      <c r="A73" s="15"/>
      <c r="B73" s="15"/>
      <c r="C73" s="15"/>
      <c r="D73" s="15"/>
      <c r="E73" s="15"/>
      <c r="F73" s="15"/>
      <c r="G73" s="15"/>
      <c r="H73" s="15"/>
    </row>
    <row r="74" spans="1:8" ht="15.75" customHeight="1">
      <c r="A74" s="15"/>
      <c r="B74" s="15"/>
      <c r="C74" s="15"/>
      <c r="D74" s="15"/>
      <c r="E74" s="15"/>
      <c r="F74" s="15"/>
      <c r="G74" s="15"/>
      <c r="H74" s="15"/>
    </row>
    <row r="75" spans="1:8" ht="15.75" customHeight="1">
      <c r="A75" s="15"/>
      <c r="B75" s="15"/>
      <c r="C75" s="15"/>
      <c r="D75" s="15"/>
      <c r="E75" s="15"/>
      <c r="F75" s="15"/>
      <c r="G75" s="15"/>
      <c r="H75" s="15"/>
    </row>
    <row r="76" spans="1:8" ht="15.75" customHeight="1">
      <c r="A76" s="15"/>
      <c r="B76" s="15"/>
      <c r="C76" s="15"/>
      <c r="D76" s="15"/>
      <c r="E76" s="15"/>
      <c r="F76" s="15"/>
      <c r="G76" s="15"/>
      <c r="H76" s="15"/>
    </row>
    <row r="77" spans="1:8" ht="15.75" customHeight="1">
      <c r="A77" s="15"/>
      <c r="B77" s="15"/>
      <c r="C77" s="15"/>
      <c r="D77" s="15"/>
      <c r="E77" s="15"/>
      <c r="F77" s="15"/>
      <c r="G77" s="15"/>
      <c r="H77" s="15"/>
    </row>
    <row r="78" spans="1:8" ht="15.75" customHeight="1">
      <c r="A78" s="15"/>
      <c r="B78" s="15"/>
      <c r="C78" s="15"/>
      <c r="D78" s="15"/>
      <c r="E78" s="15"/>
      <c r="F78" s="15"/>
      <c r="G78" s="15"/>
      <c r="H78" s="15"/>
    </row>
    <row r="79" spans="1:8" ht="15.75" customHeight="1">
      <c r="A79" s="15"/>
      <c r="B79" s="15"/>
      <c r="C79" s="15"/>
      <c r="D79" s="15"/>
      <c r="E79" s="15"/>
      <c r="F79" s="15"/>
      <c r="G79" s="15"/>
      <c r="H79" s="15"/>
    </row>
    <row r="80" spans="1:8" ht="15.75" customHeight="1">
      <c r="A80" s="15"/>
      <c r="B80" s="15"/>
      <c r="C80" s="15"/>
      <c r="D80" s="15"/>
      <c r="E80" s="15"/>
      <c r="F80" s="15"/>
      <c r="G80" s="15"/>
      <c r="H80" s="15"/>
    </row>
    <row r="81" spans="1:8" ht="15.75" customHeight="1">
      <c r="A81" s="15"/>
      <c r="B81" s="15"/>
      <c r="C81" s="15"/>
      <c r="D81" s="15"/>
      <c r="E81" s="15"/>
      <c r="F81" s="15"/>
      <c r="G81" s="15"/>
      <c r="H81" s="15"/>
    </row>
    <row r="82" spans="1:8" ht="15.75" customHeight="1">
      <c r="A82" s="15"/>
      <c r="B82" s="15"/>
      <c r="C82" s="15"/>
      <c r="D82" s="15"/>
      <c r="E82" s="15"/>
      <c r="F82" s="15"/>
      <c r="G82" s="15"/>
      <c r="H82" s="15"/>
    </row>
    <row r="83" spans="1:8" ht="15.75" customHeight="1">
      <c r="A83" s="15"/>
      <c r="B83" s="15"/>
      <c r="C83" s="15"/>
      <c r="D83" s="15"/>
      <c r="E83" s="15"/>
      <c r="F83" s="15"/>
      <c r="G83" s="15"/>
      <c r="H83" s="15"/>
    </row>
    <row r="84" spans="1:8" ht="15.75" customHeight="1">
      <c r="A84" s="15"/>
      <c r="B84" s="15"/>
      <c r="C84" s="15"/>
      <c r="D84" s="15"/>
      <c r="E84" s="15"/>
      <c r="F84" s="15"/>
      <c r="G84" s="15"/>
      <c r="H84" s="15"/>
    </row>
    <row r="85" spans="1:8" ht="15.75" customHeight="1">
      <c r="A85" s="15"/>
      <c r="B85" s="15"/>
      <c r="C85" s="15"/>
      <c r="D85" s="15"/>
      <c r="E85" s="15"/>
      <c r="F85" s="15"/>
      <c r="G85" s="15"/>
      <c r="H85" s="15"/>
    </row>
    <row r="86" spans="1:8" ht="15.75" customHeight="1">
      <c r="A86" s="15"/>
      <c r="B86" s="15"/>
      <c r="C86" s="15"/>
      <c r="D86" s="15"/>
      <c r="E86" s="15"/>
      <c r="F86" s="15"/>
      <c r="G86" s="15"/>
      <c r="H86" s="15"/>
    </row>
    <row r="87" spans="1:8" ht="15.75" customHeight="1">
      <c r="A87" s="15"/>
      <c r="B87" s="15"/>
      <c r="C87" s="15"/>
      <c r="D87" s="15"/>
      <c r="E87" s="15"/>
      <c r="F87" s="15"/>
      <c r="G87" s="15"/>
      <c r="H87" s="15"/>
    </row>
    <row r="88" spans="1:8" ht="15.75" customHeight="1">
      <c r="A88" s="15"/>
      <c r="B88" s="15"/>
      <c r="C88" s="15"/>
      <c r="D88" s="15"/>
      <c r="E88" s="15"/>
      <c r="F88" s="15"/>
      <c r="G88" s="15"/>
      <c r="H88" s="15"/>
    </row>
    <row r="89" spans="1:8" ht="15.75" customHeight="1">
      <c r="A89" s="15"/>
      <c r="B89" s="15"/>
      <c r="C89" s="15"/>
      <c r="D89" s="15"/>
      <c r="E89" s="15"/>
      <c r="F89" s="15"/>
      <c r="G89" s="15"/>
      <c r="H89" s="15"/>
    </row>
    <row r="90" spans="1:8" ht="15.75" customHeight="1">
      <c r="A90" s="15"/>
      <c r="B90" s="15"/>
      <c r="C90" s="15"/>
      <c r="D90" s="15"/>
      <c r="E90" s="15"/>
      <c r="F90" s="15"/>
      <c r="G90" s="15"/>
      <c r="H90" s="15"/>
    </row>
    <row r="91" spans="1:8" ht="15.75" customHeight="1">
      <c r="A91" s="15"/>
      <c r="B91" s="15"/>
      <c r="C91" s="15"/>
      <c r="D91" s="15"/>
      <c r="E91" s="15"/>
      <c r="F91" s="15"/>
      <c r="G91" s="15"/>
      <c r="H91" s="15"/>
    </row>
    <row r="92" spans="1:8" ht="15.75" customHeight="1">
      <c r="A92" s="15"/>
      <c r="B92" s="15"/>
      <c r="C92" s="15"/>
      <c r="D92" s="15"/>
      <c r="E92" s="15"/>
      <c r="F92" s="15"/>
      <c r="G92" s="15"/>
      <c r="H92" s="15"/>
    </row>
    <row r="93" spans="1:8" ht="15.75" customHeight="1">
      <c r="A93" s="15"/>
      <c r="B93" s="15"/>
      <c r="C93" s="15"/>
      <c r="D93" s="15"/>
      <c r="E93" s="15"/>
      <c r="F93" s="15"/>
      <c r="G93" s="15"/>
      <c r="H93" s="15"/>
    </row>
    <row r="94" spans="1:8" ht="15.75" customHeight="1">
      <c r="A94" s="15"/>
      <c r="B94" s="15"/>
      <c r="C94" s="15"/>
      <c r="D94" s="15"/>
      <c r="E94" s="15"/>
      <c r="F94" s="15"/>
      <c r="G94" s="15"/>
      <c r="H94" s="15"/>
    </row>
    <row r="95" spans="1:8" ht="15.75" customHeight="1">
      <c r="A95" s="15"/>
      <c r="B95" s="15"/>
      <c r="C95" s="15"/>
      <c r="D95" s="15"/>
      <c r="E95" s="15"/>
      <c r="F95" s="15"/>
      <c r="G95" s="15"/>
      <c r="H95" s="15"/>
    </row>
    <row r="96" spans="1:8" ht="15.75" customHeight="1">
      <c r="A96" s="15"/>
      <c r="B96" s="15"/>
      <c r="C96" s="15"/>
      <c r="D96" s="15"/>
      <c r="E96" s="15"/>
      <c r="F96" s="15"/>
      <c r="G96" s="15"/>
      <c r="H96" s="15"/>
    </row>
    <row r="97" spans="1:8" ht="15.75" customHeight="1">
      <c r="A97" s="15"/>
      <c r="B97" s="15"/>
      <c r="C97" s="15"/>
      <c r="D97" s="15"/>
      <c r="E97" s="15"/>
      <c r="F97" s="15"/>
      <c r="G97" s="15"/>
      <c r="H97" s="15"/>
    </row>
    <row r="98" spans="1:8" ht="15.75" customHeight="1">
      <c r="A98" s="15"/>
      <c r="B98" s="15"/>
      <c r="C98" s="15"/>
      <c r="D98" s="15"/>
      <c r="E98" s="15"/>
      <c r="F98" s="15"/>
      <c r="G98" s="15"/>
      <c r="H98" s="15"/>
    </row>
    <row r="99" spans="1:8" ht="15.75" customHeight="1">
      <c r="A99" s="15"/>
      <c r="B99" s="15"/>
      <c r="C99" s="15"/>
      <c r="D99" s="15"/>
      <c r="E99" s="15"/>
      <c r="F99" s="15"/>
      <c r="G99" s="15"/>
      <c r="H99" s="15"/>
    </row>
    <row r="100" spans="1:8" ht="15.75" customHeight="1">
      <c r="A100" s="15"/>
      <c r="B100" s="15"/>
      <c r="C100" s="15"/>
      <c r="D100" s="15"/>
      <c r="E100" s="15"/>
      <c r="F100" s="15"/>
      <c r="G100" s="15"/>
      <c r="H100" s="15"/>
    </row>
    <row r="101" spans="1:8" ht="15.75" customHeight="1">
      <c r="A101" s="15"/>
      <c r="B101" s="15"/>
      <c r="C101" s="15"/>
      <c r="D101" s="15"/>
      <c r="E101" s="15"/>
      <c r="F101" s="15"/>
      <c r="G101" s="15"/>
      <c r="H101" s="15"/>
    </row>
    <row r="102" spans="1:8" ht="15.75" customHeight="1">
      <c r="A102" s="15"/>
      <c r="B102" s="15"/>
      <c r="C102" s="15"/>
      <c r="D102" s="15"/>
      <c r="E102" s="15"/>
      <c r="F102" s="15"/>
      <c r="G102" s="15"/>
      <c r="H102" s="15"/>
    </row>
    <row r="103" spans="1:8" ht="15.75" customHeight="1">
      <c r="A103" s="15"/>
      <c r="B103" s="15"/>
      <c r="C103" s="15"/>
      <c r="D103" s="15"/>
      <c r="E103" s="15"/>
      <c r="F103" s="15"/>
      <c r="G103" s="15"/>
      <c r="H103" s="15"/>
    </row>
    <row r="104" spans="1:8" ht="15.75" customHeight="1">
      <c r="A104" s="15"/>
      <c r="B104" s="15"/>
      <c r="C104" s="15"/>
      <c r="D104" s="15"/>
      <c r="E104" s="15"/>
      <c r="F104" s="15"/>
      <c r="G104" s="15"/>
      <c r="H104" s="15"/>
    </row>
    <row r="105" spans="1:8" ht="15.75" customHeight="1">
      <c r="A105" s="15"/>
      <c r="B105" s="15"/>
      <c r="C105" s="15"/>
      <c r="D105" s="15"/>
      <c r="E105" s="15"/>
      <c r="F105" s="15"/>
      <c r="G105" s="15"/>
      <c r="H105" s="15"/>
    </row>
    <row r="106" spans="1:8" ht="15.75" customHeight="1">
      <c r="A106" s="15"/>
      <c r="B106" s="15"/>
      <c r="C106" s="15"/>
      <c r="D106" s="15"/>
      <c r="E106" s="15"/>
      <c r="F106" s="15"/>
      <c r="G106" s="15"/>
      <c r="H106" s="15"/>
    </row>
    <row r="107" spans="1:8" ht="15.75" customHeight="1">
      <c r="A107" s="15"/>
      <c r="B107" s="15"/>
      <c r="C107" s="15"/>
      <c r="D107" s="15"/>
      <c r="E107" s="15"/>
      <c r="F107" s="15"/>
      <c r="G107" s="15"/>
      <c r="H107" s="15"/>
    </row>
    <row r="108" spans="1:8" ht="15.75" customHeight="1">
      <c r="A108" s="15"/>
      <c r="B108" s="15"/>
      <c r="C108" s="15"/>
      <c r="D108" s="15"/>
      <c r="E108" s="15"/>
      <c r="F108" s="15"/>
      <c r="G108" s="15"/>
      <c r="H108" s="15"/>
    </row>
    <row r="109" spans="1:8" ht="15.75" customHeight="1">
      <c r="A109" s="15"/>
      <c r="B109" s="15"/>
      <c r="C109" s="15"/>
      <c r="D109" s="15"/>
      <c r="E109" s="15"/>
      <c r="F109" s="15"/>
      <c r="G109" s="15"/>
      <c r="H109" s="15"/>
    </row>
    <row r="110" spans="1:8" ht="15.75" customHeight="1">
      <c r="A110" s="15"/>
      <c r="B110" s="15"/>
      <c r="C110" s="15"/>
      <c r="D110" s="15"/>
      <c r="E110" s="15"/>
      <c r="F110" s="15"/>
      <c r="G110" s="15"/>
      <c r="H110" s="15"/>
    </row>
    <row r="111" spans="1:8" ht="15.75" customHeight="1">
      <c r="A111" s="15"/>
      <c r="B111" s="15"/>
      <c r="C111" s="15"/>
      <c r="D111" s="15"/>
      <c r="E111" s="15"/>
      <c r="F111" s="15"/>
      <c r="G111" s="15"/>
      <c r="H111" s="15"/>
    </row>
    <row r="112" spans="1:8" ht="15.75" customHeight="1">
      <c r="A112" s="15"/>
      <c r="B112" s="15"/>
      <c r="C112" s="15"/>
      <c r="D112" s="15"/>
      <c r="E112" s="15"/>
      <c r="F112" s="15"/>
      <c r="G112" s="15"/>
      <c r="H112" s="15"/>
    </row>
    <row r="113" spans="1:8" ht="15.75" customHeight="1">
      <c r="A113" s="15"/>
      <c r="B113" s="15"/>
      <c r="C113" s="15"/>
      <c r="D113" s="15"/>
      <c r="E113" s="15"/>
      <c r="F113" s="15"/>
      <c r="G113" s="15"/>
      <c r="H113" s="15"/>
    </row>
    <row r="114" spans="1:8" ht="15.75" customHeight="1">
      <c r="A114" s="15"/>
      <c r="B114" s="15"/>
      <c r="C114" s="15"/>
      <c r="D114" s="15"/>
      <c r="E114" s="15"/>
      <c r="F114" s="15"/>
      <c r="G114" s="15"/>
      <c r="H114" s="15"/>
    </row>
    <row r="115" spans="1:8" ht="15.75" customHeight="1">
      <c r="A115" s="15"/>
      <c r="B115" s="15"/>
      <c r="C115" s="15"/>
      <c r="D115" s="15"/>
      <c r="E115" s="15"/>
      <c r="F115" s="15"/>
      <c r="G115" s="15"/>
      <c r="H115" s="15"/>
    </row>
    <row r="116" spans="1:8" ht="15.75" customHeight="1">
      <c r="A116" s="15"/>
      <c r="B116" s="15"/>
      <c r="C116" s="15"/>
      <c r="D116" s="15"/>
      <c r="E116" s="15"/>
      <c r="F116" s="15"/>
      <c r="G116" s="15"/>
      <c r="H116" s="15"/>
    </row>
    <row r="117" spans="1:8" ht="15.75" customHeight="1">
      <c r="A117" s="15"/>
      <c r="B117" s="15"/>
      <c r="C117" s="15"/>
      <c r="D117" s="15"/>
      <c r="E117" s="15"/>
      <c r="F117" s="15"/>
      <c r="G117" s="15"/>
      <c r="H117" s="15"/>
    </row>
    <row r="118" spans="1:8" ht="15.75" customHeight="1">
      <c r="A118" s="15"/>
      <c r="B118" s="15"/>
      <c r="C118" s="15"/>
      <c r="D118" s="15"/>
      <c r="E118" s="15"/>
      <c r="F118" s="15"/>
      <c r="G118" s="15"/>
      <c r="H118" s="15"/>
    </row>
    <row r="119" spans="1:8" ht="15.75" customHeight="1">
      <c r="A119" s="15"/>
      <c r="B119" s="15"/>
      <c r="C119" s="15"/>
      <c r="D119" s="15"/>
      <c r="E119" s="15"/>
      <c r="F119" s="15"/>
      <c r="G119" s="15"/>
      <c r="H119" s="15"/>
    </row>
    <row r="120" spans="1:8" ht="15.75" customHeight="1">
      <c r="A120" s="15"/>
      <c r="B120" s="15"/>
      <c r="C120" s="15"/>
      <c r="D120" s="15"/>
      <c r="E120" s="15"/>
      <c r="F120" s="15"/>
      <c r="G120" s="15"/>
      <c r="H120" s="15"/>
    </row>
    <row r="121" spans="1:8" ht="15.75" customHeight="1">
      <c r="A121" s="15"/>
      <c r="B121" s="15"/>
      <c r="C121" s="15"/>
      <c r="D121" s="15"/>
      <c r="E121" s="15"/>
      <c r="F121" s="15"/>
      <c r="G121" s="15"/>
      <c r="H121" s="15"/>
    </row>
    <row r="122" spans="1:8" ht="15.75" customHeight="1">
      <c r="A122" s="15"/>
      <c r="B122" s="15"/>
      <c r="C122" s="15"/>
      <c r="D122" s="15"/>
      <c r="E122" s="15"/>
      <c r="F122" s="15"/>
      <c r="G122" s="15"/>
      <c r="H122" s="15"/>
    </row>
    <row r="123" spans="1:8" ht="15.75" customHeight="1">
      <c r="A123" s="15"/>
      <c r="B123" s="15"/>
      <c r="C123" s="15"/>
      <c r="D123" s="15"/>
      <c r="E123" s="15"/>
      <c r="F123" s="15"/>
      <c r="G123" s="15"/>
      <c r="H123" s="15"/>
    </row>
    <row r="124" spans="1:8" ht="15.75" customHeight="1">
      <c r="A124" s="15"/>
      <c r="B124" s="15"/>
      <c r="C124" s="15"/>
      <c r="D124" s="15"/>
      <c r="E124" s="15"/>
      <c r="F124" s="15"/>
      <c r="G124" s="15"/>
      <c r="H124" s="15"/>
    </row>
    <row r="125" spans="1:8" ht="15.75" customHeight="1">
      <c r="A125" s="15"/>
      <c r="B125" s="15"/>
      <c r="C125" s="15"/>
      <c r="D125" s="15"/>
      <c r="E125" s="15"/>
      <c r="F125" s="15"/>
      <c r="G125" s="15"/>
      <c r="H125" s="15"/>
    </row>
    <row r="126" spans="1:8" ht="15.75" customHeight="1">
      <c r="A126" s="15"/>
      <c r="B126" s="15"/>
      <c r="C126" s="15"/>
      <c r="D126" s="15"/>
      <c r="E126" s="15"/>
      <c r="F126" s="15"/>
      <c r="G126" s="15"/>
      <c r="H126" s="15"/>
    </row>
    <row r="127" spans="1:8" ht="15.75" customHeight="1">
      <c r="A127" s="15"/>
      <c r="B127" s="15"/>
      <c r="C127" s="15"/>
      <c r="D127" s="15"/>
      <c r="E127" s="15"/>
      <c r="F127" s="15"/>
      <c r="G127" s="15"/>
      <c r="H127" s="15"/>
    </row>
    <row r="128" spans="1:8" ht="15.75" customHeight="1">
      <c r="A128" s="15"/>
      <c r="B128" s="15"/>
      <c r="C128" s="15"/>
      <c r="D128" s="15"/>
      <c r="E128" s="15"/>
      <c r="F128" s="15"/>
      <c r="G128" s="15"/>
      <c r="H128" s="15"/>
    </row>
    <row r="129" spans="1:8" ht="15.75" customHeight="1">
      <c r="A129" s="15"/>
      <c r="B129" s="15"/>
      <c r="C129" s="15"/>
      <c r="D129" s="15"/>
      <c r="E129" s="15"/>
      <c r="F129" s="15"/>
      <c r="G129" s="15"/>
      <c r="H129" s="15"/>
    </row>
    <row r="130" spans="1:8" ht="15.75" customHeight="1">
      <c r="A130" s="15"/>
      <c r="B130" s="15"/>
      <c r="C130" s="15"/>
      <c r="D130" s="15"/>
      <c r="E130" s="15"/>
      <c r="F130" s="15"/>
      <c r="G130" s="15"/>
      <c r="H130" s="15"/>
    </row>
    <row r="131" spans="1:8" ht="15.75" customHeight="1">
      <c r="A131" s="15"/>
      <c r="B131" s="15"/>
      <c r="C131" s="15"/>
      <c r="D131" s="15"/>
      <c r="E131" s="15"/>
      <c r="F131" s="15"/>
      <c r="G131" s="15"/>
      <c r="H131" s="15"/>
    </row>
    <row r="132" spans="1:8" ht="15.75" customHeight="1">
      <c r="A132" s="15"/>
      <c r="B132" s="15"/>
      <c r="C132" s="15"/>
      <c r="D132" s="15"/>
      <c r="E132" s="15"/>
      <c r="F132" s="15"/>
      <c r="G132" s="15"/>
      <c r="H132" s="15"/>
    </row>
    <row r="133" spans="1:8" ht="15.75" customHeight="1">
      <c r="A133" s="15"/>
      <c r="B133" s="15"/>
      <c r="C133" s="15"/>
      <c r="D133" s="15"/>
      <c r="E133" s="15"/>
      <c r="F133" s="15"/>
      <c r="G133" s="15"/>
      <c r="H133" s="15"/>
    </row>
    <row r="134" spans="1:8" ht="15.75" customHeight="1">
      <c r="A134" s="15"/>
      <c r="B134" s="15"/>
      <c r="C134" s="15"/>
      <c r="D134" s="15"/>
      <c r="E134" s="15"/>
      <c r="F134" s="15"/>
      <c r="G134" s="15"/>
      <c r="H134" s="15"/>
    </row>
    <row r="135" spans="1:8" ht="15.75" customHeight="1">
      <c r="A135" s="15"/>
      <c r="B135" s="15"/>
      <c r="C135" s="15"/>
      <c r="D135" s="15"/>
      <c r="E135" s="15"/>
      <c r="F135" s="15"/>
      <c r="G135" s="15"/>
      <c r="H135" s="15"/>
    </row>
    <row r="136" spans="1:8" ht="15.75" customHeight="1">
      <c r="A136" s="15"/>
      <c r="B136" s="15"/>
      <c r="C136" s="15"/>
      <c r="D136" s="15"/>
      <c r="E136" s="15"/>
      <c r="F136" s="15"/>
      <c r="G136" s="15"/>
      <c r="H136" s="15"/>
    </row>
    <row r="137" spans="1:8" ht="15.75" customHeight="1">
      <c r="A137" s="15"/>
      <c r="B137" s="15"/>
      <c r="C137" s="15"/>
      <c r="D137" s="15"/>
      <c r="E137" s="15"/>
      <c r="F137" s="15"/>
      <c r="G137" s="15"/>
      <c r="H137" s="15"/>
    </row>
    <row r="138" spans="1:8" ht="15.75" customHeight="1">
      <c r="A138" s="15"/>
      <c r="B138" s="15"/>
      <c r="C138" s="15"/>
      <c r="D138" s="15"/>
      <c r="E138" s="15"/>
      <c r="F138" s="15"/>
      <c r="G138" s="15"/>
      <c r="H138" s="15"/>
    </row>
    <row r="139" spans="1:8" ht="15.75" customHeight="1">
      <c r="A139" s="15"/>
      <c r="B139" s="15"/>
      <c r="C139" s="15"/>
      <c r="D139" s="15"/>
      <c r="E139" s="15"/>
      <c r="F139" s="15"/>
      <c r="G139" s="15"/>
      <c r="H139" s="15"/>
    </row>
    <row r="140" spans="1:8" ht="15.75" customHeight="1">
      <c r="A140" s="15"/>
      <c r="B140" s="15"/>
      <c r="C140" s="15"/>
      <c r="D140" s="15"/>
      <c r="E140" s="15"/>
      <c r="F140" s="15"/>
      <c r="G140" s="15"/>
      <c r="H140" s="15"/>
    </row>
    <row r="141" spans="1:8" ht="15.75" customHeight="1">
      <c r="A141" s="15"/>
      <c r="B141" s="15"/>
      <c r="C141" s="15"/>
      <c r="D141" s="15"/>
      <c r="E141" s="15"/>
      <c r="F141" s="15"/>
      <c r="G141" s="15"/>
      <c r="H141" s="15"/>
    </row>
    <row r="142" spans="1:8" ht="15.75" customHeight="1">
      <c r="A142" s="15"/>
      <c r="B142" s="15"/>
      <c r="C142" s="15"/>
      <c r="D142" s="15"/>
      <c r="E142" s="15"/>
      <c r="F142" s="15"/>
      <c r="G142" s="15"/>
      <c r="H142" s="15"/>
    </row>
    <row r="143" spans="1:8" ht="15.75" customHeight="1">
      <c r="A143" s="15"/>
      <c r="B143" s="15"/>
      <c r="C143" s="15"/>
      <c r="D143" s="15"/>
      <c r="E143" s="15"/>
      <c r="F143" s="15"/>
      <c r="G143" s="15"/>
      <c r="H143" s="15"/>
    </row>
    <row r="144" spans="1:8" ht="15.75" customHeight="1">
      <c r="A144" s="15"/>
      <c r="B144" s="15"/>
      <c r="C144" s="15"/>
      <c r="D144" s="15"/>
      <c r="E144" s="15"/>
      <c r="F144" s="15"/>
      <c r="G144" s="15"/>
      <c r="H144" s="15"/>
    </row>
    <row r="145" spans="1:8" ht="15.75" customHeight="1">
      <c r="A145" s="15"/>
      <c r="B145" s="15"/>
      <c r="C145" s="15"/>
      <c r="D145" s="15"/>
      <c r="E145" s="15"/>
      <c r="F145" s="15"/>
      <c r="G145" s="15"/>
      <c r="H145" s="15"/>
    </row>
    <row r="146" spans="1:8" ht="15.75" customHeight="1">
      <c r="A146" s="15"/>
      <c r="B146" s="15"/>
      <c r="C146" s="15"/>
      <c r="D146" s="15"/>
      <c r="E146" s="15"/>
      <c r="F146" s="15"/>
      <c r="G146" s="15"/>
      <c r="H146" s="15"/>
    </row>
    <row r="147" spans="1:8" ht="15.75" customHeight="1">
      <c r="A147" s="15"/>
      <c r="B147" s="15"/>
      <c r="C147" s="15"/>
      <c r="D147" s="15"/>
      <c r="E147" s="15"/>
      <c r="F147" s="15"/>
      <c r="G147" s="15"/>
      <c r="H147" s="15"/>
    </row>
    <row r="148" spans="1:8" ht="15.75" customHeight="1">
      <c r="A148" s="15"/>
      <c r="B148" s="15"/>
      <c r="C148" s="15"/>
      <c r="D148" s="15"/>
      <c r="E148" s="15"/>
      <c r="F148" s="15"/>
      <c r="G148" s="15"/>
      <c r="H148" s="15"/>
    </row>
    <row r="149" spans="1:8" ht="15.75" customHeight="1">
      <c r="A149" s="15"/>
      <c r="B149" s="15"/>
      <c r="C149" s="15"/>
      <c r="D149" s="15"/>
      <c r="E149" s="15"/>
      <c r="F149" s="15"/>
      <c r="G149" s="15"/>
      <c r="H149" s="15"/>
    </row>
    <row r="150" spans="1:8" ht="15.75" customHeight="1">
      <c r="A150" s="15"/>
      <c r="B150" s="15"/>
      <c r="C150" s="15"/>
      <c r="D150" s="15"/>
      <c r="E150" s="15"/>
      <c r="F150" s="15"/>
      <c r="G150" s="15"/>
      <c r="H150" s="15"/>
    </row>
    <row r="151" spans="1:8" ht="15.75" customHeight="1">
      <c r="A151" s="15"/>
      <c r="B151" s="15"/>
      <c r="C151" s="15"/>
      <c r="D151" s="15"/>
      <c r="E151" s="15"/>
      <c r="F151" s="15"/>
      <c r="G151" s="15"/>
      <c r="H151" s="15"/>
    </row>
    <row r="152" spans="1:8" ht="15.75" customHeight="1">
      <c r="A152" s="15"/>
      <c r="B152" s="15"/>
      <c r="C152" s="15"/>
      <c r="D152" s="15"/>
      <c r="E152" s="15"/>
      <c r="F152" s="15"/>
      <c r="G152" s="15"/>
      <c r="H152" s="15"/>
    </row>
    <row r="153" spans="1:8" ht="15.75" customHeight="1">
      <c r="A153" s="15"/>
      <c r="B153" s="15"/>
      <c r="C153" s="15"/>
      <c r="D153" s="15"/>
      <c r="E153" s="15"/>
      <c r="F153" s="15"/>
      <c r="G153" s="15"/>
      <c r="H153" s="15"/>
    </row>
    <row r="154" spans="1:8" ht="15.75" customHeight="1">
      <c r="A154" s="15"/>
      <c r="B154" s="15"/>
      <c r="C154" s="15"/>
      <c r="D154" s="15"/>
      <c r="E154" s="15"/>
      <c r="F154" s="15"/>
      <c r="G154" s="15"/>
      <c r="H154" s="15"/>
    </row>
    <row r="155" spans="1:8" ht="15.75" customHeight="1">
      <c r="A155" s="15"/>
      <c r="B155" s="15"/>
      <c r="C155" s="15"/>
      <c r="D155" s="15"/>
      <c r="E155" s="15"/>
      <c r="F155" s="15"/>
      <c r="G155" s="15"/>
      <c r="H155" s="15"/>
    </row>
    <row r="156" spans="1:8" ht="15.75" customHeight="1">
      <c r="A156" s="15"/>
      <c r="B156" s="15"/>
      <c r="C156" s="15"/>
      <c r="D156" s="15"/>
      <c r="E156" s="15"/>
      <c r="F156" s="15"/>
      <c r="G156" s="15"/>
      <c r="H156" s="15"/>
    </row>
    <row r="157" spans="1:8" ht="15.75" customHeight="1">
      <c r="A157" s="15"/>
      <c r="B157" s="15"/>
      <c r="C157" s="15"/>
      <c r="D157" s="15"/>
      <c r="E157" s="15"/>
      <c r="F157" s="15"/>
      <c r="G157" s="15"/>
      <c r="H157" s="15"/>
    </row>
    <row r="158" spans="1:8" ht="15.75" customHeight="1">
      <c r="A158" s="15"/>
      <c r="B158" s="15"/>
      <c r="C158" s="15"/>
      <c r="D158" s="15"/>
      <c r="E158" s="15"/>
      <c r="F158" s="15"/>
      <c r="G158" s="15"/>
      <c r="H158" s="15"/>
    </row>
    <row r="159" spans="1:8" ht="15.75" customHeight="1">
      <c r="A159" s="15"/>
      <c r="B159" s="15"/>
      <c r="C159" s="15"/>
      <c r="D159" s="15"/>
      <c r="E159" s="15"/>
      <c r="F159" s="15"/>
      <c r="G159" s="15"/>
      <c r="H159" s="15"/>
    </row>
    <row r="160" spans="1:8" ht="15.75" customHeight="1">
      <c r="A160" s="15"/>
      <c r="B160" s="15"/>
      <c r="C160" s="15"/>
      <c r="D160" s="15"/>
      <c r="E160" s="15"/>
      <c r="F160" s="15"/>
      <c r="G160" s="15"/>
      <c r="H160" s="15"/>
    </row>
    <row r="161" spans="1:8" ht="15.75" customHeight="1">
      <c r="A161" s="15"/>
      <c r="B161" s="15"/>
      <c r="C161" s="15"/>
      <c r="D161" s="15"/>
      <c r="E161" s="15"/>
      <c r="F161" s="15"/>
      <c r="G161" s="15"/>
      <c r="H161" s="15"/>
    </row>
    <row r="162" spans="1:8" ht="15.75" customHeight="1">
      <c r="A162" s="15"/>
      <c r="B162" s="15"/>
      <c r="C162" s="15"/>
      <c r="D162" s="15"/>
      <c r="E162" s="15"/>
      <c r="F162" s="15"/>
      <c r="G162" s="15"/>
      <c r="H162" s="15"/>
    </row>
    <row r="163" spans="1:8" ht="15.75" customHeight="1">
      <c r="A163" s="15"/>
      <c r="B163" s="15"/>
      <c r="C163" s="15"/>
      <c r="D163" s="15"/>
      <c r="E163" s="15"/>
      <c r="F163" s="15"/>
      <c r="G163" s="15"/>
      <c r="H163" s="15"/>
    </row>
    <row r="164" spans="1:8" ht="15.75" customHeight="1">
      <c r="A164" s="15"/>
      <c r="B164" s="15"/>
      <c r="C164" s="15"/>
      <c r="D164" s="15"/>
      <c r="E164" s="15"/>
      <c r="F164" s="15"/>
      <c r="G164" s="15"/>
      <c r="H164" s="15"/>
    </row>
    <row r="165" spans="1:8" ht="15.75" customHeight="1">
      <c r="A165" s="15"/>
      <c r="B165" s="15"/>
      <c r="C165" s="15"/>
      <c r="D165" s="15"/>
      <c r="E165" s="15"/>
      <c r="F165" s="15"/>
      <c r="G165" s="15"/>
      <c r="H165" s="15"/>
    </row>
    <row r="166" spans="1:8" ht="15.75" customHeight="1">
      <c r="A166" s="15"/>
      <c r="B166" s="15"/>
      <c r="C166" s="15"/>
      <c r="D166" s="15"/>
      <c r="E166" s="15"/>
      <c r="F166" s="15"/>
      <c r="G166" s="15"/>
      <c r="H166" s="15"/>
    </row>
    <row r="167" spans="1:8" ht="15.75" customHeight="1">
      <c r="A167" s="15"/>
      <c r="B167" s="15"/>
      <c r="C167" s="15"/>
      <c r="D167" s="15"/>
      <c r="E167" s="15"/>
      <c r="F167" s="15"/>
      <c r="G167" s="15"/>
      <c r="H167" s="15"/>
    </row>
    <row r="168" spans="1:8" ht="15.75" customHeight="1">
      <c r="A168" s="15"/>
      <c r="B168" s="15"/>
      <c r="C168" s="15"/>
      <c r="D168" s="15"/>
      <c r="E168" s="15"/>
      <c r="F168" s="15"/>
      <c r="G168" s="15"/>
      <c r="H168" s="15"/>
    </row>
    <row r="169" spans="1:8" ht="15.75" customHeight="1">
      <c r="A169" s="15"/>
      <c r="B169" s="15"/>
      <c r="C169" s="15"/>
      <c r="D169" s="15"/>
      <c r="E169" s="15"/>
      <c r="F169" s="15"/>
      <c r="G169" s="15"/>
      <c r="H169" s="15"/>
    </row>
    <row r="170" spans="1:8" ht="15.75" customHeight="1">
      <c r="A170" s="15"/>
      <c r="B170" s="15"/>
      <c r="C170" s="15"/>
      <c r="D170" s="15"/>
      <c r="E170" s="15"/>
      <c r="F170" s="15"/>
      <c r="G170" s="15"/>
      <c r="H170" s="15"/>
    </row>
    <row r="171" spans="1:8" ht="15.75" customHeight="1">
      <c r="A171" s="15"/>
      <c r="B171" s="15"/>
      <c r="C171" s="15"/>
      <c r="D171" s="15"/>
      <c r="E171" s="15"/>
      <c r="F171" s="15"/>
      <c r="G171" s="15"/>
      <c r="H171" s="15"/>
    </row>
    <row r="172" spans="1:8" ht="15.75" customHeight="1">
      <c r="A172" s="15"/>
      <c r="B172" s="15"/>
      <c r="C172" s="15"/>
      <c r="D172" s="15"/>
      <c r="E172" s="15"/>
      <c r="F172" s="15"/>
      <c r="G172" s="15"/>
      <c r="H172" s="15"/>
    </row>
    <row r="173" spans="1:8" ht="15.75" customHeight="1">
      <c r="A173" s="15"/>
      <c r="B173" s="15"/>
      <c r="C173" s="15"/>
      <c r="D173" s="15"/>
      <c r="E173" s="15"/>
      <c r="F173" s="15"/>
      <c r="G173" s="15"/>
      <c r="H173" s="15"/>
    </row>
    <row r="174" spans="1:8" ht="15.75" customHeight="1">
      <c r="A174" s="15"/>
      <c r="B174" s="15"/>
      <c r="C174" s="15"/>
      <c r="D174" s="15"/>
      <c r="E174" s="15"/>
      <c r="F174" s="15"/>
      <c r="G174" s="15"/>
      <c r="H174" s="15"/>
    </row>
    <row r="175" spans="1:8" ht="15.75" customHeight="1">
      <c r="A175" s="15"/>
      <c r="B175" s="15"/>
      <c r="C175" s="15"/>
      <c r="D175" s="15"/>
      <c r="E175" s="15"/>
      <c r="F175" s="15"/>
      <c r="G175" s="15"/>
      <c r="H175" s="15"/>
    </row>
    <row r="176" spans="1:8" ht="15.75" customHeight="1">
      <c r="A176" s="15"/>
      <c r="B176" s="15"/>
      <c r="C176" s="15"/>
      <c r="D176" s="15"/>
      <c r="E176" s="15"/>
      <c r="F176" s="15"/>
      <c r="G176" s="15"/>
      <c r="H176" s="15"/>
    </row>
    <row r="177" spans="1:8" ht="15.75" customHeight="1">
      <c r="A177" s="15"/>
      <c r="B177" s="15"/>
      <c r="C177" s="15"/>
      <c r="D177" s="15"/>
      <c r="E177" s="15"/>
      <c r="F177" s="15"/>
      <c r="G177" s="15"/>
      <c r="H177" s="15"/>
    </row>
    <row r="178" spans="1:8" ht="15.75" customHeight="1">
      <c r="A178" s="15"/>
      <c r="B178" s="15"/>
      <c r="C178" s="15"/>
      <c r="D178" s="15"/>
      <c r="E178" s="15"/>
      <c r="F178" s="15"/>
      <c r="G178" s="15"/>
      <c r="H178" s="15"/>
    </row>
    <row r="179" spans="1:8" ht="15.75" customHeight="1">
      <c r="A179" s="15"/>
      <c r="B179" s="15"/>
      <c r="C179" s="15"/>
      <c r="D179" s="15"/>
      <c r="E179" s="15"/>
      <c r="F179" s="15"/>
      <c r="G179" s="15"/>
      <c r="H179" s="15"/>
    </row>
    <row r="180" spans="1:8" ht="15.75" customHeight="1">
      <c r="A180" s="15"/>
      <c r="B180" s="15"/>
      <c r="C180" s="15"/>
      <c r="D180" s="15"/>
      <c r="E180" s="15"/>
      <c r="F180" s="15"/>
      <c r="G180" s="15"/>
      <c r="H180" s="15"/>
    </row>
    <row r="181" spans="1:8" ht="15.75" customHeight="1">
      <c r="A181" s="15"/>
      <c r="B181" s="15"/>
      <c r="C181" s="15"/>
      <c r="D181" s="15"/>
      <c r="E181" s="15"/>
      <c r="F181" s="15"/>
      <c r="G181" s="15"/>
      <c r="H181" s="15"/>
    </row>
    <row r="182" spans="1:8" ht="15.75" customHeight="1">
      <c r="A182" s="15"/>
      <c r="B182" s="15"/>
      <c r="C182" s="15"/>
      <c r="D182" s="15"/>
      <c r="E182" s="15"/>
      <c r="F182" s="15"/>
      <c r="G182" s="15"/>
      <c r="H182" s="15"/>
    </row>
    <row r="183" spans="1:8" ht="15.75" customHeight="1">
      <c r="A183" s="15"/>
      <c r="B183" s="15"/>
      <c r="C183" s="15"/>
      <c r="D183" s="15"/>
      <c r="E183" s="15"/>
      <c r="F183" s="15"/>
      <c r="G183" s="15"/>
      <c r="H183" s="15"/>
    </row>
    <row r="184" spans="1:8" ht="15.75" customHeight="1">
      <c r="A184" s="15"/>
      <c r="B184" s="15"/>
      <c r="C184" s="15"/>
      <c r="D184" s="15"/>
      <c r="E184" s="15"/>
      <c r="F184" s="15"/>
      <c r="G184" s="15"/>
      <c r="H184" s="15"/>
    </row>
    <row r="185" spans="1:8" ht="15.75" customHeight="1">
      <c r="A185" s="15"/>
      <c r="B185" s="15"/>
      <c r="C185" s="15"/>
      <c r="D185" s="15"/>
      <c r="E185" s="15"/>
      <c r="F185" s="15"/>
      <c r="G185" s="15"/>
      <c r="H185" s="15"/>
    </row>
    <row r="186" spans="1:8" ht="15.75" customHeight="1">
      <c r="A186" s="15"/>
      <c r="B186" s="15"/>
      <c r="C186" s="15"/>
      <c r="D186" s="15"/>
      <c r="E186" s="15"/>
      <c r="F186" s="15"/>
      <c r="G186" s="15"/>
      <c r="H186" s="15"/>
    </row>
    <row r="187" spans="1:8" ht="15.75" customHeight="1">
      <c r="A187" s="15"/>
      <c r="B187" s="15"/>
      <c r="C187" s="15"/>
      <c r="D187" s="15"/>
      <c r="E187" s="15"/>
      <c r="F187" s="15"/>
      <c r="G187" s="15"/>
      <c r="H187" s="15"/>
    </row>
    <row r="188" spans="1:8" ht="15.75" customHeight="1">
      <c r="A188" s="15"/>
      <c r="B188" s="15"/>
      <c r="C188" s="15"/>
      <c r="D188" s="15"/>
      <c r="E188" s="15"/>
      <c r="F188" s="15"/>
      <c r="G188" s="15"/>
      <c r="H188" s="15"/>
    </row>
    <row r="189" spans="1:8" ht="15.75" customHeight="1">
      <c r="A189" s="15"/>
      <c r="B189" s="15"/>
      <c r="C189" s="15"/>
      <c r="D189" s="15"/>
      <c r="E189" s="15"/>
      <c r="F189" s="15"/>
      <c r="G189" s="15"/>
      <c r="H189" s="15"/>
    </row>
    <row r="190" spans="1:8" ht="15.75" customHeight="1">
      <c r="A190" s="15"/>
      <c r="B190" s="15"/>
      <c r="C190" s="15"/>
      <c r="D190" s="15"/>
      <c r="E190" s="15"/>
      <c r="F190" s="15"/>
      <c r="G190" s="15"/>
      <c r="H190" s="15"/>
    </row>
    <row r="191" spans="1:8" ht="15.75" customHeight="1">
      <c r="A191" s="15"/>
      <c r="B191" s="15"/>
      <c r="C191" s="15"/>
      <c r="D191" s="15"/>
      <c r="E191" s="15"/>
      <c r="F191" s="15"/>
      <c r="G191" s="15"/>
      <c r="H191" s="15"/>
    </row>
    <row r="192" spans="1:8" ht="15.75" customHeight="1">
      <c r="A192" s="15"/>
      <c r="B192" s="15"/>
      <c r="C192" s="15"/>
      <c r="D192" s="15"/>
      <c r="E192" s="15"/>
      <c r="F192" s="15"/>
      <c r="G192" s="15"/>
      <c r="H192" s="15"/>
    </row>
    <row r="193" spans="1:8" ht="15.75" customHeight="1">
      <c r="A193" s="15"/>
      <c r="B193" s="15"/>
      <c r="C193" s="15"/>
      <c r="D193" s="15"/>
      <c r="E193" s="15"/>
      <c r="F193" s="15"/>
      <c r="G193" s="15"/>
      <c r="H193" s="15"/>
    </row>
    <row r="194" spans="1:8" ht="15.75" customHeight="1">
      <c r="A194" s="15"/>
      <c r="B194" s="15"/>
      <c r="C194" s="15"/>
      <c r="D194" s="15"/>
      <c r="E194" s="15"/>
      <c r="F194" s="15"/>
      <c r="G194" s="15"/>
      <c r="H194" s="15"/>
    </row>
    <row r="195" spans="1:8" ht="15.75" customHeight="1">
      <c r="A195" s="15"/>
      <c r="B195" s="15"/>
      <c r="C195" s="15"/>
      <c r="D195" s="15"/>
      <c r="E195" s="15"/>
      <c r="F195" s="15"/>
      <c r="G195" s="15"/>
      <c r="H195" s="15"/>
    </row>
    <row r="196" spans="1:8" ht="15.75" customHeight="1">
      <c r="A196" s="15"/>
      <c r="B196" s="15"/>
      <c r="C196" s="15"/>
      <c r="D196" s="15"/>
      <c r="E196" s="15"/>
      <c r="F196" s="15"/>
      <c r="G196" s="15"/>
      <c r="H196" s="15"/>
    </row>
    <row r="197" spans="1:8" ht="15.75" customHeight="1">
      <c r="A197" s="15"/>
      <c r="B197" s="15"/>
      <c r="C197" s="15"/>
      <c r="D197" s="15"/>
      <c r="E197" s="15"/>
      <c r="F197" s="15"/>
      <c r="G197" s="15"/>
      <c r="H197" s="15"/>
    </row>
    <row r="198" spans="1:8" ht="15.75" customHeight="1">
      <c r="A198" s="15"/>
      <c r="B198" s="15"/>
      <c r="C198" s="15"/>
      <c r="D198" s="15"/>
      <c r="E198" s="15"/>
      <c r="F198" s="15"/>
      <c r="G198" s="15"/>
      <c r="H198" s="15"/>
    </row>
    <row r="199" spans="1:8" ht="15.75" customHeight="1">
      <c r="A199" s="15"/>
      <c r="B199" s="15"/>
      <c r="C199" s="15"/>
      <c r="D199" s="15"/>
      <c r="E199" s="15"/>
      <c r="F199" s="15"/>
      <c r="G199" s="15"/>
      <c r="H199" s="15"/>
    </row>
    <row r="200" spans="1:8" ht="15.75" customHeight="1">
      <c r="A200" s="15"/>
      <c r="B200" s="15"/>
      <c r="C200" s="15"/>
      <c r="D200" s="15"/>
      <c r="E200" s="15"/>
      <c r="F200" s="15"/>
      <c r="G200" s="15"/>
      <c r="H200" s="15"/>
    </row>
    <row r="201" spans="1:8" ht="15.75" customHeight="1">
      <c r="A201" s="15"/>
      <c r="B201" s="15"/>
      <c r="C201" s="15"/>
      <c r="D201" s="15"/>
      <c r="E201" s="15"/>
      <c r="F201" s="15"/>
      <c r="G201" s="15"/>
      <c r="H201" s="15"/>
    </row>
    <row r="202" spans="1:8" ht="15.75" customHeight="1">
      <c r="A202" s="15"/>
      <c r="B202" s="15"/>
      <c r="C202" s="15"/>
      <c r="D202" s="15"/>
      <c r="E202" s="15"/>
      <c r="F202" s="15"/>
      <c r="G202" s="15"/>
      <c r="H202" s="15"/>
    </row>
    <row r="203" spans="1:8" ht="15.75" customHeight="1">
      <c r="A203" s="15"/>
      <c r="B203" s="15"/>
      <c r="C203" s="15"/>
      <c r="D203" s="15"/>
      <c r="E203" s="15"/>
      <c r="F203" s="15"/>
      <c r="G203" s="15"/>
      <c r="H203" s="15"/>
    </row>
    <row r="204" spans="1:8" ht="15.75" customHeight="1">
      <c r="A204" s="15"/>
      <c r="B204" s="15"/>
      <c r="C204" s="15"/>
      <c r="D204" s="15"/>
      <c r="E204" s="15"/>
      <c r="F204" s="15"/>
      <c r="G204" s="15"/>
      <c r="H204" s="15"/>
    </row>
    <row r="205" spans="1:8" ht="15.75" customHeight="1">
      <c r="A205" s="15"/>
      <c r="B205" s="15"/>
      <c r="C205" s="15"/>
      <c r="D205" s="15"/>
      <c r="E205" s="15"/>
      <c r="F205" s="15"/>
      <c r="G205" s="15"/>
      <c r="H205" s="15"/>
    </row>
    <row r="206" spans="1:8" ht="15.75" customHeight="1">
      <c r="A206" s="15"/>
      <c r="B206" s="15"/>
      <c r="C206" s="15"/>
      <c r="D206" s="15"/>
      <c r="E206" s="15"/>
      <c r="F206" s="15"/>
      <c r="G206" s="15"/>
      <c r="H206" s="15"/>
    </row>
    <row r="207" spans="1:8" ht="15.75" customHeight="1">
      <c r="A207" s="15"/>
      <c r="B207" s="15"/>
      <c r="C207" s="15"/>
      <c r="D207" s="15"/>
      <c r="E207" s="15"/>
      <c r="F207" s="15"/>
      <c r="G207" s="15"/>
      <c r="H207" s="15"/>
    </row>
    <row r="208" spans="1:8" ht="15.75" customHeight="1">
      <c r="A208" s="15"/>
      <c r="B208" s="15"/>
      <c r="C208" s="15"/>
      <c r="D208" s="15"/>
      <c r="E208" s="15"/>
      <c r="F208" s="15"/>
      <c r="G208" s="15"/>
      <c r="H208" s="15"/>
    </row>
    <row r="209" spans="1:8" ht="15.75" customHeight="1">
      <c r="A209" s="15"/>
      <c r="B209" s="15"/>
      <c r="C209" s="15"/>
      <c r="D209" s="15"/>
      <c r="E209" s="15"/>
      <c r="F209" s="15"/>
      <c r="G209" s="15"/>
      <c r="H209" s="15"/>
    </row>
    <row r="210" spans="1:8" ht="15.75" customHeight="1">
      <c r="A210" s="15"/>
      <c r="B210" s="15"/>
      <c r="C210" s="15"/>
      <c r="D210" s="15"/>
      <c r="E210" s="15"/>
      <c r="F210" s="15"/>
      <c r="G210" s="15"/>
      <c r="H210" s="15"/>
    </row>
    <row r="211" spans="1:8" ht="15.75" customHeight="1">
      <c r="A211" s="15"/>
      <c r="B211" s="15"/>
      <c r="C211" s="15"/>
      <c r="D211" s="15"/>
      <c r="E211" s="15"/>
      <c r="F211" s="15"/>
      <c r="G211" s="15"/>
      <c r="H211" s="15"/>
    </row>
    <row r="212" spans="1:8" ht="15.75" customHeight="1">
      <c r="A212" s="15"/>
      <c r="B212" s="15"/>
      <c r="C212" s="15"/>
      <c r="D212" s="15"/>
      <c r="E212" s="15"/>
      <c r="F212" s="15"/>
      <c r="G212" s="15"/>
      <c r="H212" s="15"/>
    </row>
    <row r="213" spans="1:8" ht="15.75" customHeight="1">
      <c r="A213" s="15"/>
      <c r="B213" s="15"/>
      <c r="C213" s="15"/>
      <c r="D213" s="15"/>
      <c r="E213" s="15"/>
      <c r="F213" s="15"/>
      <c r="G213" s="15"/>
      <c r="H213" s="15"/>
    </row>
    <row r="214" spans="1:8" ht="15.75" customHeight="1">
      <c r="A214" s="15"/>
      <c r="B214" s="15"/>
      <c r="C214" s="15"/>
      <c r="D214" s="15"/>
      <c r="E214" s="15"/>
      <c r="F214" s="15"/>
      <c r="G214" s="15"/>
      <c r="H214" s="15"/>
    </row>
    <row r="215" spans="1:8" ht="15.75" customHeight="1">
      <c r="A215" s="15"/>
      <c r="B215" s="15"/>
      <c r="C215" s="15"/>
      <c r="D215" s="15"/>
      <c r="E215" s="15"/>
      <c r="F215" s="15"/>
      <c r="G215" s="15"/>
      <c r="H215" s="15"/>
    </row>
    <row r="216" spans="1:8" ht="15.75" customHeight="1">
      <c r="A216" s="15"/>
      <c r="B216" s="15"/>
      <c r="C216" s="15"/>
      <c r="D216" s="15"/>
      <c r="E216" s="15"/>
      <c r="F216" s="15"/>
      <c r="G216" s="15"/>
      <c r="H216" s="15"/>
    </row>
    <row r="217" spans="1:8" ht="15.75" customHeight="1">
      <c r="A217" s="15"/>
      <c r="B217" s="15"/>
      <c r="C217" s="15"/>
      <c r="D217" s="15"/>
      <c r="E217" s="15"/>
      <c r="F217" s="15"/>
      <c r="G217" s="15"/>
      <c r="H217" s="15"/>
    </row>
    <row r="218" spans="1:8" ht="15.75" customHeight="1">
      <c r="A218" s="15"/>
      <c r="B218" s="15"/>
      <c r="C218" s="15"/>
      <c r="D218" s="15"/>
      <c r="E218" s="15"/>
      <c r="F218" s="15"/>
      <c r="G218" s="15"/>
      <c r="H218" s="15"/>
    </row>
    <row r="219" spans="1:8" ht="15.75" customHeight="1">
      <c r="A219" s="15"/>
      <c r="B219" s="15"/>
      <c r="C219" s="15"/>
      <c r="D219" s="15"/>
      <c r="E219" s="15"/>
      <c r="F219" s="15"/>
      <c r="G219" s="15"/>
      <c r="H219" s="15"/>
    </row>
    <row r="220" spans="1:8" ht="15.75" customHeight="1">
      <c r="A220" s="15"/>
      <c r="B220" s="15"/>
      <c r="C220" s="15"/>
      <c r="D220" s="15"/>
      <c r="E220" s="15"/>
      <c r="F220" s="15"/>
      <c r="G220" s="15"/>
      <c r="H220" s="15"/>
    </row>
    <row r="221" spans="1:8" ht="15.75" customHeight="1">
      <c r="A221" s="15"/>
      <c r="B221" s="15"/>
      <c r="C221" s="15"/>
      <c r="D221" s="15"/>
      <c r="E221" s="15"/>
      <c r="F221" s="15"/>
      <c r="G221" s="15"/>
      <c r="H221" s="15"/>
    </row>
    <row r="222" spans="1:8" ht="15.75" customHeight="1">
      <c r="A222" s="15"/>
      <c r="B222" s="15"/>
      <c r="C222" s="15"/>
      <c r="D222" s="15"/>
      <c r="E222" s="15"/>
      <c r="F222" s="15"/>
      <c r="G222" s="15"/>
      <c r="H222" s="15"/>
    </row>
    <row r="223" spans="1:8" ht="15.75" customHeight="1">
      <c r="A223" s="15"/>
      <c r="B223" s="15"/>
      <c r="C223" s="15"/>
      <c r="D223" s="15"/>
      <c r="E223" s="15"/>
      <c r="F223" s="15"/>
      <c r="G223" s="15"/>
      <c r="H223" s="15"/>
    </row>
    <row r="224" spans="1:8" ht="15.75" customHeight="1">
      <c r="A224" s="15"/>
      <c r="B224" s="15"/>
      <c r="C224" s="15"/>
      <c r="D224" s="15"/>
      <c r="E224" s="15"/>
      <c r="F224" s="15"/>
      <c r="G224" s="15"/>
      <c r="H224" s="15"/>
    </row>
    <row r="225" spans="1:8" ht="15.75" customHeight="1">
      <c r="A225" s="15"/>
      <c r="B225" s="15"/>
      <c r="C225" s="15"/>
      <c r="D225" s="15"/>
      <c r="E225" s="15"/>
      <c r="F225" s="15"/>
      <c r="G225" s="15"/>
      <c r="H225" s="15"/>
    </row>
    <row r="226" spans="1:8" ht="15.75" customHeight="1">
      <c r="A226" s="15"/>
      <c r="B226" s="15"/>
      <c r="C226" s="15"/>
      <c r="D226" s="15"/>
      <c r="E226" s="15"/>
      <c r="F226" s="15"/>
      <c r="G226" s="15"/>
      <c r="H226" s="15"/>
    </row>
    <row r="227" spans="1:8" ht="15.75" customHeight="1">
      <c r="A227" s="15"/>
      <c r="B227" s="15"/>
      <c r="C227" s="15"/>
      <c r="D227" s="15"/>
      <c r="E227" s="15"/>
      <c r="F227" s="15"/>
      <c r="G227" s="15"/>
      <c r="H227" s="15"/>
    </row>
    <row r="228" spans="1:8" ht="15.75" customHeight="1">
      <c r="A228" s="15"/>
      <c r="B228" s="15"/>
      <c r="C228" s="15"/>
      <c r="D228" s="15"/>
      <c r="E228" s="15"/>
      <c r="F228" s="15"/>
      <c r="G228" s="15"/>
      <c r="H228" s="15"/>
    </row>
    <row r="229" spans="1:8" ht="15.75" customHeight="1">
      <c r="A229" s="15"/>
      <c r="B229" s="15"/>
      <c r="C229" s="15"/>
      <c r="D229" s="15"/>
      <c r="E229" s="15"/>
      <c r="F229" s="15"/>
      <c r="G229" s="15"/>
      <c r="H229" s="15"/>
    </row>
    <row r="230" spans="1:8" ht="15.75" customHeight="1">
      <c r="A230" s="15"/>
      <c r="B230" s="15"/>
      <c r="C230" s="15"/>
      <c r="D230" s="15"/>
      <c r="E230" s="15"/>
      <c r="F230" s="15"/>
      <c r="G230" s="15"/>
      <c r="H230" s="15"/>
    </row>
    <row r="231" spans="1:8" ht="15.75" customHeight="1">
      <c r="A231" s="15"/>
      <c r="B231" s="15"/>
      <c r="C231" s="15"/>
      <c r="D231" s="15"/>
      <c r="E231" s="15"/>
      <c r="F231" s="15"/>
      <c r="G231" s="15"/>
      <c r="H231" s="15"/>
    </row>
    <row r="232" spans="1:8" ht="15.75" customHeight="1">
      <c r="A232" s="15"/>
      <c r="B232" s="15"/>
      <c r="C232" s="15"/>
      <c r="D232" s="15"/>
      <c r="E232" s="15"/>
      <c r="F232" s="15"/>
      <c r="G232" s="15"/>
      <c r="H232" s="15"/>
    </row>
    <row r="233" spans="1:8" ht="15.75" customHeight="1">
      <c r="A233" s="15"/>
      <c r="B233" s="15"/>
      <c r="C233" s="15"/>
      <c r="D233" s="15"/>
      <c r="E233" s="15"/>
      <c r="F233" s="15"/>
      <c r="G233" s="15"/>
      <c r="H233" s="15"/>
    </row>
    <row r="234" spans="1:8" ht="15.75" customHeight="1">
      <c r="A234" s="15"/>
      <c r="B234" s="15"/>
      <c r="C234" s="15"/>
      <c r="D234" s="15"/>
      <c r="E234" s="15"/>
      <c r="F234" s="15"/>
      <c r="G234" s="15"/>
      <c r="H234" s="15"/>
    </row>
    <row r="235" spans="1:8" ht="15.75" customHeight="1">
      <c r="A235" s="15"/>
      <c r="B235" s="15"/>
      <c r="C235" s="15"/>
      <c r="D235" s="15"/>
      <c r="E235" s="15"/>
      <c r="F235" s="15"/>
      <c r="G235" s="15"/>
      <c r="H235" s="15"/>
    </row>
    <row r="236" spans="1:8" ht="15.75" customHeight="1">
      <c r="A236" s="15"/>
      <c r="B236" s="15"/>
      <c r="C236" s="15"/>
      <c r="D236" s="15"/>
      <c r="E236" s="15"/>
      <c r="F236" s="15"/>
      <c r="G236" s="15"/>
      <c r="H236" s="15"/>
    </row>
    <row r="237" spans="1:8" ht="15.75" customHeight="1">
      <c r="A237" s="15"/>
      <c r="B237" s="15"/>
      <c r="C237" s="15"/>
      <c r="D237" s="15"/>
      <c r="E237" s="15"/>
      <c r="F237" s="15"/>
      <c r="G237" s="15"/>
      <c r="H237" s="15"/>
    </row>
    <row r="238" spans="1:8" ht="15.75" customHeight="1">
      <c r="A238" s="15"/>
      <c r="B238" s="15"/>
      <c r="C238" s="15"/>
      <c r="D238" s="15"/>
      <c r="E238" s="15"/>
      <c r="F238" s="15"/>
      <c r="G238" s="15"/>
      <c r="H238" s="15"/>
    </row>
    <row r="239" spans="1:8" ht="15.75" customHeight="1">
      <c r="A239" s="15"/>
      <c r="B239" s="15"/>
      <c r="C239" s="15"/>
      <c r="D239" s="15"/>
      <c r="E239" s="15"/>
      <c r="F239" s="15"/>
      <c r="G239" s="15"/>
      <c r="H239" s="15"/>
    </row>
    <row r="240" spans="1:8" ht="15.75" customHeight="1">
      <c r="A240" s="15"/>
      <c r="B240" s="15"/>
      <c r="C240" s="15"/>
      <c r="D240" s="15"/>
      <c r="E240" s="15"/>
      <c r="F240" s="15"/>
      <c r="G240" s="15"/>
      <c r="H240" s="15"/>
    </row>
    <row r="241" spans="1:8" ht="15.75" customHeight="1">
      <c r="A241" s="15"/>
      <c r="B241" s="15"/>
      <c r="C241" s="15"/>
      <c r="D241" s="15"/>
      <c r="E241" s="15"/>
      <c r="F241" s="15"/>
      <c r="G241" s="15"/>
      <c r="H241" s="15"/>
    </row>
    <row r="242" spans="1:8" ht="15.75" customHeight="1">
      <c r="A242" s="15"/>
      <c r="B242" s="15"/>
      <c r="C242" s="15"/>
      <c r="D242" s="15"/>
      <c r="E242" s="15"/>
      <c r="F242" s="15"/>
      <c r="G242" s="15"/>
      <c r="H242" s="15"/>
    </row>
    <row r="243" spans="1:8" ht="15.75" customHeight="1">
      <c r="A243" s="15"/>
      <c r="B243" s="15"/>
      <c r="C243" s="15"/>
      <c r="D243" s="15"/>
      <c r="E243" s="15"/>
      <c r="F243" s="15"/>
      <c r="G243" s="15"/>
      <c r="H243" s="15"/>
    </row>
    <row r="244" spans="1:8" ht="15.75" customHeight="1">
      <c r="A244" s="15"/>
      <c r="B244" s="15"/>
      <c r="C244" s="15"/>
      <c r="D244" s="15"/>
      <c r="E244" s="15"/>
      <c r="F244" s="15"/>
      <c r="G244" s="15"/>
      <c r="H244" s="15"/>
    </row>
    <row r="245" spans="1:8" ht="15.75" customHeight="1">
      <c r="A245" s="15"/>
      <c r="B245" s="15"/>
      <c r="C245" s="15"/>
      <c r="D245" s="15"/>
      <c r="E245" s="15"/>
      <c r="F245" s="15"/>
      <c r="G245" s="15"/>
      <c r="H245" s="15"/>
    </row>
    <row r="246" spans="1:8" ht="15.75" customHeight="1">
      <c r="A246" s="15"/>
      <c r="B246" s="15"/>
      <c r="C246" s="15"/>
      <c r="D246" s="15"/>
      <c r="E246" s="15"/>
      <c r="F246" s="15"/>
      <c r="G246" s="15"/>
      <c r="H246" s="15"/>
    </row>
    <row r="247" spans="1:8" ht="15.75" customHeight="1">
      <c r="A247" s="15"/>
      <c r="B247" s="15"/>
      <c r="C247" s="15"/>
      <c r="D247" s="15"/>
      <c r="E247" s="15"/>
      <c r="F247" s="15"/>
      <c r="G247" s="15"/>
      <c r="H247" s="15"/>
    </row>
    <row r="248" spans="1:8" ht="15.75" customHeight="1">
      <c r="A248" s="15"/>
      <c r="B248" s="15"/>
      <c r="C248" s="15"/>
      <c r="D248" s="15"/>
      <c r="E248" s="15"/>
      <c r="F248" s="15"/>
      <c r="G248" s="15"/>
      <c r="H248" s="15"/>
    </row>
    <row r="249" spans="1:8" ht="15.75" customHeight="1">
      <c r="A249" s="15"/>
      <c r="B249" s="15"/>
      <c r="C249" s="15"/>
      <c r="D249" s="15"/>
      <c r="E249" s="15"/>
      <c r="F249" s="15"/>
      <c r="G249" s="15"/>
      <c r="H249" s="15"/>
    </row>
    <row r="250" spans="1:8" ht="15.75" customHeight="1">
      <c r="A250" s="15"/>
      <c r="B250" s="15"/>
      <c r="C250" s="15"/>
      <c r="D250" s="15"/>
      <c r="E250" s="15"/>
      <c r="F250" s="15"/>
      <c r="G250" s="15"/>
      <c r="H250" s="15"/>
    </row>
    <row r="251" spans="1:8" ht="15.75" customHeight="1">
      <c r="A251" s="15"/>
      <c r="B251" s="15"/>
      <c r="C251" s="15"/>
      <c r="D251" s="15"/>
      <c r="E251" s="15"/>
      <c r="F251" s="15"/>
      <c r="G251" s="15"/>
      <c r="H251" s="15"/>
    </row>
    <row r="252" spans="1:8" ht="15.75" customHeight="1">
      <c r="A252" s="15"/>
      <c r="B252" s="15"/>
      <c r="C252" s="15"/>
      <c r="D252" s="15"/>
      <c r="E252" s="15"/>
      <c r="F252" s="15"/>
      <c r="G252" s="15"/>
      <c r="H252" s="15"/>
    </row>
    <row r="253" spans="1:8" ht="15.75" customHeight="1">
      <c r="A253" s="15"/>
      <c r="B253" s="15"/>
      <c r="C253" s="15"/>
      <c r="D253" s="15"/>
      <c r="E253" s="15"/>
      <c r="F253" s="15"/>
      <c r="G253" s="15"/>
      <c r="H253" s="15"/>
    </row>
    <row r="254" spans="1:8" ht="15.75" customHeight="1">
      <c r="A254" s="15"/>
      <c r="B254" s="15"/>
      <c r="C254" s="15"/>
      <c r="D254" s="15"/>
      <c r="E254" s="15"/>
      <c r="F254" s="15"/>
      <c r="G254" s="15"/>
      <c r="H254" s="15"/>
    </row>
    <row r="255" spans="1:8" ht="15.75" customHeight="1">
      <c r="A255" s="15"/>
      <c r="B255" s="15"/>
      <c r="C255" s="15"/>
      <c r="D255" s="15"/>
      <c r="E255" s="15"/>
      <c r="F255" s="15"/>
      <c r="G255" s="15"/>
      <c r="H255" s="15"/>
    </row>
    <row r="256" spans="1:8" ht="15.75" customHeight="1">
      <c r="A256" s="15"/>
      <c r="B256" s="15"/>
      <c r="C256" s="15"/>
      <c r="D256" s="15"/>
      <c r="E256" s="15"/>
      <c r="F256" s="15"/>
      <c r="G256" s="15"/>
      <c r="H256" s="15"/>
    </row>
    <row r="257" spans="1:8" ht="15.75" customHeight="1">
      <c r="A257" s="15"/>
      <c r="B257" s="15"/>
      <c r="C257" s="15"/>
      <c r="D257" s="15"/>
      <c r="E257" s="15"/>
      <c r="F257" s="15"/>
      <c r="G257" s="15"/>
      <c r="H257" s="15"/>
    </row>
    <row r="258" spans="1:8" ht="15.75" customHeight="1">
      <c r="A258" s="15"/>
      <c r="B258" s="15"/>
      <c r="C258" s="15"/>
      <c r="D258" s="15"/>
      <c r="E258" s="15"/>
      <c r="F258" s="15"/>
      <c r="G258" s="15"/>
      <c r="H258" s="15"/>
    </row>
    <row r="259" spans="1:8" ht="15.75" customHeight="1">
      <c r="A259" s="15"/>
      <c r="B259" s="15"/>
      <c r="C259" s="15"/>
      <c r="D259" s="15"/>
      <c r="E259" s="15"/>
      <c r="F259" s="15"/>
      <c r="G259" s="15"/>
      <c r="H259" s="15"/>
    </row>
    <row r="260" spans="1:8" ht="15.75" customHeight="1">
      <c r="A260" s="15"/>
      <c r="B260" s="15"/>
      <c r="C260" s="15"/>
      <c r="D260" s="15"/>
      <c r="E260" s="15"/>
      <c r="F260" s="15"/>
      <c r="G260" s="15"/>
      <c r="H260" s="15"/>
    </row>
    <row r="261" spans="1:8" ht="15.75" customHeight="1">
      <c r="A261" s="15"/>
      <c r="B261" s="15"/>
      <c r="C261" s="15"/>
      <c r="D261" s="15"/>
      <c r="E261" s="15"/>
      <c r="F261" s="15"/>
      <c r="G261" s="15"/>
      <c r="H261" s="15"/>
    </row>
    <row r="262" spans="1:8" ht="15.75" customHeight="1">
      <c r="A262" s="15"/>
      <c r="B262" s="15"/>
      <c r="C262" s="15"/>
      <c r="D262" s="15"/>
      <c r="E262" s="15"/>
      <c r="F262" s="15"/>
      <c r="G262" s="15"/>
      <c r="H262" s="15"/>
    </row>
    <row r="263" spans="1:8" ht="15.75" customHeight="1">
      <c r="A263" s="15"/>
      <c r="B263" s="15"/>
      <c r="C263" s="15"/>
      <c r="D263" s="15"/>
      <c r="E263" s="15"/>
      <c r="F263" s="15"/>
      <c r="G263" s="15"/>
      <c r="H263" s="15"/>
    </row>
    <row r="264" spans="1:8" ht="15.75" customHeight="1">
      <c r="A264" s="15"/>
      <c r="B264" s="15"/>
      <c r="C264" s="15"/>
      <c r="D264" s="15"/>
      <c r="E264" s="15"/>
      <c r="F264" s="15"/>
      <c r="G264" s="15"/>
      <c r="H264" s="15"/>
    </row>
    <row r="265" spans="1:8" ht="15.75" customHeight="1">
      <c r="A265" s="15"/>
      <c r="B265" s="15"/>
      <c r="C265" s="15"/>
      <c r="D265" s="15"/>
      <c r="E265" s="15"/>
      <c r="F265" s="15"/>
      <c r="G265" s="15"/>
      <c r="H265" s="15"/>
    </row>
    <row r="266" spans="1:8" ht="15.75" customHeight="1">
      <c r="A266" s="15"/>
      <c r="B266" s="15"/>
      <c r="C266" s="15"/>
      <c r="D266" s="15"/>
      <c r="E266" s="15"/>
      <c r="F266" s="15"/>
      <c r="G266" s="15"/>
      <c r="H266" s="15"/>
    </row>
    <row r="267" spans="1:8" ht="15.75" customHeight="1">
      <c r="A267" s="15"/>
      <c r="B267" s="15"/>
      <c r="C267" s="15"/>
      <c r="D267" s="15"/>
      <c r="E267" s="15"/>
      <c r="F267" s="15"/>
      <c r="G267" s="15"/>
      <c r="H267" s="15"/>
    </row>
    <row r="268" spans="1:8" ht="15.75" customHeight="1">
      <c r="A268" s="15"/>
      <c r="B268" s="15"/>
      <c r="C268" s="15"/>
      <c r="D268" s="15"/>
      <c r="E268" s="15"/>
      <c r="F268" s="15"/>
      <c r="G268" s="15"/>
      <c r="H268" s="15"/>
    </row>
    <row r="269" spans="1:8" ht="15.75" customHeight="1">
      <c r="A269" s="15"/>
      <c r="B269" s="15"/>
      <c r="C269" s="15"/>
      <c r="D269" s="15"/>
      <c r="E269" s="15"/>
      <c r="F269" s="15"/>
      <c r="G269" s="15"/>
      <c r="H269" s="15"/>
    </row>
    <row r="270" spans="1:8" ht="15.75" customHeight="1">
      <c r="A270" s="15"/>
      <c r="B270" s="15"/>
      <c r="C270" s="15"/>
      <c r="D270" s="15"/>
      <c r="E270" s="15"/>
      <c r="F270" s="15"/>
      <c r="G270" s="15"/>
      <c r="H270" s="15"/>
    </row>
    <row r="271" spans="1:8" ht="15.75" customHeight="1">
      <c r="A271" s="15"/>
      <c r="B271" s="15"/>
      <c r="C271" s="15"/>
      <c r="D271" s="15"/>
      <c r="E271" s="15"/>
      <c r="F271" s="15"/>
      <c r="G271" s="15"/>
      <c r="H271" s="15"/>
    </row>
    <row r="272" spans="1:8" ht="15.75" customHeight="1">
      <c r="A272" s="15"/>
      <c r="B272" s="15"/>
      <c r="C272" s="15"/>
      <c r="D272" s="15"/>
      <c r="E272" s="15"/>
      <c r="F272" s="15"/>
      <c r="G272" s="15"/>
      <c r="H272" s="15"/>
    </row>
    <row r="273" spans="1:8" ht="15.75" customHeight="1">
      <c r="A273" s="15"/>
      <c r="B273" s="15"/>
      <c r="C273" s="15"/>
      <c r="D273" s="15"/>
      <c r="E273" s="15"/>
      <c r="F273" s="15"/>
      <c r="G273" s="15"/>
      <c r="H273" s="15"/>
    </row>
    <row r="274" spans="1:8" ht="15.75" customHeight="1">
      <c r="A274" s="15"/>
      <c r="B274" s="15"/>
      <c r="C274" s="15"/>
      <c r="D274" s="15"/>
      <c r="E274" s="15"/>
      <c r="F274" s="15"/>
      <c r="G274" s="15"/>
      <c r="H274" s="15"/>
    </row>
    <row r="275" spans="1:8" ht="15.75" customHeight="1">
      <c r="A275" s="15"/>
      <c r="B275" s="15"/>
      <c r="C275" s="15"/>
      <c r="D275" s="15"/>
      <c r="E275" s="15"/>
      <c r="F275" s="15"/>
      <c r="G275" s="15"/>
      <c r="H275" s="15"/>
    </row>
    <row r="276" spans="1:8" ht="15.75" customHeight="1">
      <c r="A276" s="15"/>
      <c r="B276" s="15"/>
      <c r="C276" s="15"/>
      <c r="D276" s="15"/>
      <c r="E276" s="15"/>
      <c r="F276" s="15"/>
      <c r="G276" s="15"/>
      <c r="H276" s="15"/>
    </row>
    <row r="277" spans="1:8" ht="15.75" customHeight="1">
      <c r="A277" s="15"/>
      <c r="B277" s="15"/>
      <c r="C277" s="15"/>
      <c r="D277" s="15"/>
      <c r="E277" s="15"/>
      <c r="F277" s="15"/>
      <c r="G277" s="15"/>
      <c r="H277" s="15"/>
    </row>
    <row r="278" spans="1:8" ht="15.75" customHeight="1">
      <c r="A278" s="15"/>
      <c r="B278" s="15"/>
      <c r="C278" s="15"/>
      <c r="D278" s="15"/>
      <c r="E278" s="15"/>
      <c r="F278" s="15"/>
      <c r="G278" s="15"/>
      <c r="H278" s="15"/>
    </row>
    <row r="279" spans="1:8" ht="15.75" customHeight="1">
      <c r="A279" s="15"/>
      <c r="B279" s="15"/>
      <c r="C279" s="15"/>
      <c r="D279" s="15"/>
      <c r="E279" s="15"/>
      <c r="F279" s="15"/>
      <c r="G279" s="15"/>
      <c r="H279" s="15"/>
    </row>
    <row r="280" spans="1:8" ht="15.75" customHeight="1">
      <c r="A280" s="15"/>
      <c r="B280" s="15"/>
      <c r="C280" s="15"/>
      <c r="D280" s="15"/>
      <c r="E280" s="15"/>
      <c r="F280" s="15"/>
      <c r="G280" s="15"/>
      <c r="H280" s="15"/>
    </row>
    <row r="281" spans="1:8" ht="15.75" customHeight="1">
      <c r="A281" s="15"/>
      <c r="B281" s="15"/>
      <c r="C281" s="15"/>
      <c r="D281" s="15"/>
      <c r="E281" s="15"/>
      <c r="F281" s="15"/>
      <c r="G281" s="15"/>
      <c r="H281" s="15"/>
    </row>
    <row r="282" spans="1:8" ht="15.75" customHeight="1">
      <c r="A282" s="15"/>
      <c r="B282" s="15"/>
      <c r="C282" s="15"/>
      <c r="D282" s="15"/>
      <c r="E282" s="15"/>
      <c r="F282" s="15"/>
      <c r="G282" s="15"/>
      <c r="H282" s="15"/>
    </row>
    <row r="283" spans="1:8" ht="15.75" customHeight="1">
      <c r="A283" s="15"/>
      <c r="B283" s="15"/>
      <c r="C283" s="15"/>
      <c r="D283" s="15"/>
      <c r="E283" s="15"/>
      <c r="F283" s="15"/>
      <c r="G283" s="15"/>
      <c r="H283" s="15"/>
    </row>
    <row r="284" spans="1:8" ht="15.75" customHeight="1">
      <c r="A284" s="15"/>
      <c r="B284" s="15"/>
      <c r="C284" s="15"/>
      <c r="D284" s="15"/>
      <c r="E284" s="15"/>
      <c r="F284" s="15"/>
      <c r="G284" s="15"/>
      <c r="H284" s="15"/>
    </row>
    <row r="285" spans="1:8" ht="15.75" customHeight="1">
      <c r="A285" s="15"/>
      <c r="B285" s="15"/>
      <c r="C285" s="15"/>
      <c r="D285" s="15"/>
      <c r="E285" s="15"/>
      <c r="F285" s="15"/>
      <c r="G285" s="15"/>
      <c r="H285" s="15"/>
    </row>
    <row r="286" spans="1:8" ht="15.75" customHeight="1">
      <c r="A286" s="15"/>
      <c r="B286" s="15"/>
      <c r="C286" s="15"/>
      <c r="D286" s="15"/>
      <c r="E286" s="15"/>
      <c r="F286" s="15"/>
      <c r="G286" s="15"/>
      <c r="H286" s="15"/>
    </row>
    <row r="287" spans="1:8" ht="15.75" customHeight="1">
      <c r="A287" s="15"/>
      <c r="B287" s="15"/>
      <c r="C287" s="15"/>
      <c r="D287" s="15"/>
      <c r="E287" s="15"/>
      <c r="F287" s="15"/>
      <c r="G287" s="15"/>
      <c r="H287" s="15"/>
    </row>
    <row r="288" spans="1:8" ht="15.75" customHeight="1">
      <c r="A288" s="15"/>
      <c r="B288" s="15"/>
      <c r="C288" s="15"/>
      <c r="D288" s="15"/>
      <c r="E288" s="15"/>
      <c r="F288" s="15"/>
      <c r="G288" s="15"/>
      <c r="H288" s="15"/>
    </row>
    <row r="289" spans="1:8" ht="15.75" customHeight="1">
      <c r="A289" s="15"/>
      <c r="B289" s="15"/>
      <c r="C289" s="15"/>
      <c r="D289" s="15"/>
      <c r="E289" s="15"/>
      <c r="F289" s="15"/>
      <c r="G289" s="15"/>
      <c r="H289" s="15"/>
    </row>
    <row r="290" spans="1:8" ht="15.75" customHeight="1">
      <c r="A290" s="15"/>
      <c r="B290" s="15"/>
      <c r="C290" s="15"/>
      <c r="D290" s="15"/>
      <c r="E290" s="15"/>
      <c r="F290" s="15"/>
      <c r="G290" s="15"/>
      <c r="H290" s="15"/>
    </row>
    <row r="291" spans="1:8" ht="15.75" customHeight="1">
      <c r="A291" s="15"/>
      <c r="B291" s="15"/>
      <c r="C291" s="15"/>
      <c r="D291" s="15"/>
      <c r="E291" s="15"/>
      <c r="F291" s="15"/>
      <c r="G291" s="15"/>
      <c r="H291" s="15"/>
    </row>
    <row r="292" spans="1:8" ht="15.75" customHeight="1">
      <c r="A292" s="15"/>
      <c r="B292" s="15"/>
      <c r="C292" s="15"/>
      <c r="D292" s="15"/>
      <c r="E292" s="15"/>
      <c r="F292" s="15"/>
      <c r="G292" s="15"/>
      <c r="H292" s="15"/>
    </row>
    <row r="293" spans="1:8" ht="15.75" customHeight="1">
      <c r="A293" s="15"/>
      <c r="B293" s="15"/>
      <c r="C293" s="15"/>
      <c r="D293" s="15"/>
      <c r="E293" s="15"/>
      <c r="F293" s="15"/>
      <c r="G293" s="15"/>
      <c r="H293" s="15"/>
    </row>
    <row r="294" spans="1:8" ht="15.75" customHeight="1">
      <c r="A294" s="15"/>
      <c r="B294" s="15"/>
      <c r="C294" s="15"/>
      <c r="D294" s="15"/>
      <c r="E294" s="15"/>
      <c r="F294" s="15"/>
      <c r="G294" s="15"/>
      <c r="H294" s="15"/>
    </row>
    <row r="295" spans="1:8" ht="15.75" customHeight="1">
      <c r="A295" s="15"/>
      <c r="B295" s="15"/>
      <c r="C295" s="15"/>
      <c r="D295" s="15"/>
      <c r="E295" s="15"/>
      <c r="F295" s="15"/>
      <c r="G295" s="15"/>
      <c r="H295" s="15"/>
    </row>
    <row r="296" spans="1:8" ht="15.75" customHeight="1">
      <c r="A296" s="15"/>
      <c r="B296" s="15"/>
      <c r="C296" s="15"/>
      <c r="D296" s="15"/>
      <c r="E296" s="15"/>
      <c r="F296" s="15"/>
      <c r="G296" s="15"/>
      <c r="H296" s="15"/>
    </row>
    <row r="297" spans="1:8" ht="15.75" customHeight="1">
      <c r="A297" s="15"/>
      <c r="B297" s="15"/>
      <c r="C297" s="15"/>
      <c r="D297" s="15"/>
      <c r="E297" s="15"/>
      <c r="F297" s="15"/>
      <c r="G297" s="15"/>
      <c r="H297" s="15"/>
    </row>
    <row r="298" spans="1:8" ht="15.75" customHeight="1">
      <c r="A298" s="15"/>
      <c r="B298" s="15"/>
      <c r="C298" s="15"/>
      <c r="D298" s="15"/>
      <c r="E298" s="15"/>
      <c r="F298" s="15"/>
      <c r="G298" s="15"/>
      <c r="H298" s="15"/>
    </row>
    <row r="299" spans="1:8" ht="15.75" customHeight="1">
      <c r="A299" s="15"/>
      <c r="B299" s="15"/>
      <c r="C299" s="15"/>
      <c r="D299" s="15"/>
      <c r="E299" s="15"/>
      <c r="F299" s="15"/>
      <c r="G299" s="15"/>
      <c r="H299" s="15"/>
    </row>
    <row r="300" spans="1:8" ht="15.75" customHeight="1">
      <c r="A300" s="15"/>
      <c r="B300" s="15"/>
      <c r="C300" s="15"/>
      <c r="D300" s="15"/>
      <c r="E300" s="15"/>
      <c r="F300" s="15"/>
      <c r="G300" s="15"/>
      <c r="H300" s="15"/>
    </row>
    <row r="301" spans="1:8" ht="15.75" customHeight="1">
      <c r="A301" s="15"/>
      <c r="B301" s="15"/>
      <c r="C301" s="15"/>
      <c r="D301" s="15"/>
      <c r="E301" s="15"/>
      <c r="F301" s="15"/>
      <c r="G301" s="15"/>
      <c r="H301" s="15"/>
    </row>
    <row r="302" spans="1:8" ht="15.75" customHeight="1">
      <c r="A302" s="15"/>
      <c r="B302" s="15"/>
      <c r="C302" s="15"/>
      <c r="D302" s="15"/>
      <c r="E302" s="15"/>
      <c r="F302" s="15"/>
      <c r="G302" s="15"/>
      <c r="H302" s="15"/>
    </row>
    <row r="303" spans="1:8" ht="15.75" customHeight="1">
      <c r="A303" s="15"/>
      <c r="B303" s="15"/>
      <c r="C303" s="15"/>
      <c r="D303" s="15"/>
      <c r="E303" s="15"/>
      <c r="F303" s="15"/>
      <c r="G303" s="15"/>
      <c r="H303" s="15"/>
    </row>
    <row r="304" spans="1:8" ht="15.75" customHeight="1">
      <c r="A304" s="15"/>
      <c r="B304" s="15"/>
      <c r="C304" s="15"/>
      <c r="D304" s="15"/>
      <c r="E304" s="15"/>
      <c r="F304" s="15"/>
      <c r="G304" s="15"/>
      <c r="H304" s="15"/>
    </row>
    <row r="305" spans="1:8" ht="15.75" customHeight="1">
      <c r="A305" s="15"/>
      <c r="B305" s="15"/>
      <c r="C305" s="15"/>
      <c r="D305" s="15"/>
      <c r="E305" s="15"/>
      <c r="F305" s="15"/>
      <c r="G305" s="15"/>
      <c r="H305" s="15"/>
    </row>
    <row r="306" spans="1:8" ht="15.75" customHeight="1">
      <c r="A306" s="15"/>
      <c r="B306" s="15"/>
      <c r="C306" s="15"/>
      <c r="D306" s="15"/>
      <c r="E306" s="15"/>
      <c r="F306" s="15"/>
      <c r="G306" s="15"/>
      <c r="H306" s="15"/>
    </row>
    <row r="307" spans="1:8" ht="15.75" customHeight="1">
      <c r="A307" s="15"/>
      <c r="B307" s="15"/>
      <c r="C307" s="15"/>
      <c r="D307" s="15"/>
      <c r="E307" s="15"/>
      <c r="F307" s="15"/>
      <c r="G307" s="15"/>
      <c r="H307" s="15"/>
    </row>
    <row r="308" spans="1:8" ht="15.75" customHeight="1">
      <c r="A308" s="15"/>
      <c r="B308" s="15"/>
      <c r="C308" s="15"/>
      <c r="D308" s="15"/>
      <c r="E308" s="15"/>
      <c r="F308" s="15"/>
      <c r="G308" s="15"/>
      <c r="H308" s="15"/>
    </row>
    <row r="309" spans="1:8" ht="15.75" customHeight="1">
      <c r="A309" s="15"/>
      <c r="B309" s="15"/>
      <c r="C309" s="15"/>
      <c r="D309" s="15"/>
      <c r="E309" s="15"/>
      <c r="F309" s="15"/>
      <c r="G309" s="15"/>
      <c r="H309" s="15"/>
    </row>
    <row r="310" spans="1:8" ht="15.75" customHeight="1">
      <c r="A310" s="15"/>
      <c r="B310" s="15"/>
      <c r="C310" s="15"/>
      <c r="D310" s="15"/>
      <c r="E310" s="15"/>
      <c r="F310" s="15"/>
      <c r="G310" s="15"/>
      <c r="H310" s="15"/>
    </row>
    <row r="311" spans="1:8" ht="15.75" customHeight="1">
      <c r="A311" s="15"/>
      <c r="B311" s="15"/>
      <c r="C311" s="15"/>
      <c r="D311" s="15"/>
      <c r="E311" s="15"/>
      <c r="F311" s="15"/>
      <c r="G311" s="15"/>
      <c r="H311" s="15"/>
    </row>
    <row r="312" spans="1:8" ht="15.75" customHeight="1">
      <c r="A312" s="15"/>
      <c r="B312" s="15"/>
      <c r="C312" s="15"/>
      <c r="D312" s="15"/>
      <c r="E312" s="15"/>
      <c r="F312" s="15"/>
      <c r="G312" s="15"/>
      <c r="H312" s="15"/>
    </row>
    <row r="313" spans="1:8" ht="15.75" customHeight="1">
      <c r="A313" s="15"/>
      <c r="B313" s="15"/>
      <c r="C313" s="15"/>
      <c r="D313" s="15"/>
      <c r="E313" s="15"/>
      <c r="F313" s="15"/>
      <c r="G313" s="15"/>
      <c r="H313" s="15"/>
    </row>
    <row r="314" spans="1:8" ht="15.75" customHeight="1">
      <c r="A314" s="15"/>
      <c r="B314" s="15"/>
      <c r="C314" s="15"/>
      <c r="D314" s="15"/>
      <c r="E314" s="15"/>
      <c r="F314" s="15"/>
      <c r="G314" s="15"/>
      <c r="H314" s="15"/>
    </row>
    <row r="315" spans="1:8" ht="15.75" customHeight="1">
      <c r="A315" s="15"/>
      <c r="B315" s="15"/>
      <c r="C315" s="15"/>
      <c r="D315" s="15"/>
      <c r="E315" s="15"/>
      <c r="F315" s="15"/>
      <c r="G315" s="15"/>
      <c r="H315" s="15"/>
    </row>
    <row r="316" spans="1:8" ht="15.75" customHeight="1">
      <c r="A316" s="15"/>
      <c r="B316" s="15"/>
      <c r="C316" s="15"/>
      <c r="D316" s="15"/>
      <c r="E316" s="15"/>
      <c r="F316" s="15"/>
      <c r="G316" s="15"/>
      <c r="H316" s="15"/>
    </row>
    <row r="317" spans="1:8" ht="15.75" customHeight="1">
      <c r="A317" s="15"/>
      <c r="B317" s="15"/>
      <c r="C317" s="15"/>
      <c r="D317" s="15"/>
      <c r="E317" s="15"/>
      <c r="F317" s="15"/>
      <c r="G317" s="15"/>
      <c r="H317" s="15"/>
    </row>
    <row r="318" spans="1:8" ht="15.75" customHeight="1">
      <c r="A318" s="15"/>
      <c r="B318" s="15"/>
      <c r="C318" s="15"/>
      <c r="D318" s="15"/>
      <c r="E318" s="15"/>
      <c r="F318" s="15"/>
      <c r="G318" s="15"/>
      <c r="H318" s="15"/>
    </row>
    <row r="319" spans="1:8" ht="15.75" customHeight="1">
      <c r="A319" s="15"/>
      <c r="B319" s="15"/>
      <c r="C319" s="15"/>
      <c r="D319" s="15"/>
      <c r="E319" s="15"/>
      <c r="F319" s="15"/>
      <c r="G319" s="15"/>
      <c r="H319" s="15"/>
    </row>
    <row r="320" spans="1:8" ht="15.75" customHeight="1">
      <c r="A320" s="15"/>
      <c r="B320" s="15"/>
      <c r="C320" s="15"/>
      <c r="D320" s="15"/>
      <c r="E320" s="15"/>
      <c r="F320" s="15"/>
      <c r="G320" s="15"/>
      <c r="H320" s="15"/>
    </row>
    <row r="321" spans="1:8" ht="15.75" customHeight="1">
      <c r="A321" s="15"/>
      <c r="B321" s="15"/>
      <c r="C321" s="15"/>
      <c r="D321" s="15"/>
      <c r="E321" s="15"/>
      <c r="F321" s="15"/>
      <c r="G321" s="15"/>
      <c r="H321" s="15"/>
    </row>
    <row r="322" spans="1:8" ht="15.75" customHeight="1">
      <c r="A322" s="15"/>
      <c r="B322" s="15"/>
      <c r="C322" s="15"/>
      <c r="D322" s="15"/>
      <c r="E322" s="15"/>
      <c r="F322" s="15"/>
      <c r="G322" s="15"/>
      <c r="H322" s="15"/>
    </row>
    <row r="323" spans="1:8" ht="15.75" customHeight="1">
      <c r="A323" s="15"/>
      <c r="B323" s="15"/>
      <c r="C323" s="15"/>
      <c r="D323" s="15"/>
      <c r="E323" s="15"/>
      <c r="F323" s="15"/>
      <c r="G323" s="15"/>
      <c r="H323" s="15"/>
    </row>
    <row r="324" spans="1:8" ht="15.75" customHeight="1">
      <c r="A324" s="15"/>
      <c r="B324" s="15"/>
      <c r="C324" s="15"/>
      <c r="D324" s="15"/>
      <c r="E324" s="15"/>
      <c r="F324" s="15"/>
      <c r="G324" s="15"/>
      <c r="H324" s="15"/>
    </row>
    <row r="325" spans="1:8" ht="15.75" customHeight="1">
      <c r="A325" s="15"/>
      <c r="B325" s="15"/>
      <c r="C325" s="15"/>
      <c r="D325" s="15"/>
      <c r="E325" s="15"/>
      <c r="F325" s="15"/>
      <c r="G325" s="15"/>
      <c r="H325" s="15"/>
    </row>
    <row r="326" spans="1:8" ht="15.75" customHeight="1">
      <c r="A326" s="15"/>
      <c r="B326" s="15"/>
      <c r="C326" s="15"/>
      <c r="D326" s="15"/>
      <c r="E326" s="15"/>
      <c r="F326" s="15"/>
      <c r="G326" s="15"/>
      <c r="H326" s="15"/>
    </row>
    <row r="327" spans="1:8" ht="15.75" customHeight="1">
      <c r="A327" s="15"/>
      <c r="B327" s="15"/>
      <c r="C327" s="15"/>
      <c r="D327" s="15"/>
      <c r="E327" s="15"/>
      <c r="F327" s="15"/>
      <c r="G327" s="15"/>
      <c r="H327" s="15"/>
    </row>
    <row r="328" spans="1:8" ht="15.75" customHeight="1">
      <c r="A328" s="15"/>
      <c r="B328" s="15"/>
      <c r="C328" s="15"/>
      <c r="D328" s="15"/>
      <c r="E328" s="15"/>
      <c r="F328" s="15"/>
      <c r="G328" s="15"/>
      <c r="H328" s="15"/>
    </row>
    <row r="329" spans="1:8" ht="15.75" customHeight="1">
      <c r="A329" s="15"/>
      <c r="B329" s="15"/>
      <c r="C329" s="15"/>
      <c r="D329" s="15"/>
      <c r="E329" s="15"/>
      <c r="F329" s="15"/>
      <c r="G329" s="15"/>
      <c r="H329" s="15"/>
    </row>
    <row r="330" spans="1:8" ht="15.75" customHeight="1">
      <c r="A330" s="15"/>
      <c r="B330" s="15"/>
      <c r="C330" s="15"/>
      <c r="D330" s="15"/>
      <c r="E330" s="15"/>
      <c r="F330" s="15"/>
      <c r="G330" s="15"/>
      <c r="H330" s="15"/>
    </row>
    <row r="331" spans="1:8" ht="15.75" customHeight="1">
      <c r="A331" s="15"/>
      <c r="B331" s="15"/>
      <c r="C331" s="15"/>
      <c r="D331" s="15"/>
      <c r="E331" s="15"/>
      <c r="F331" s="15"/>
      <c r="G331" s="15"/>
      <c r="H331" s="15"/>
    </row>
    <row r="332" spans="1:8" ht="15.75" customHeight="1">
      <c r="A332" s="15"/>
      <c r="B332" s="15"/>
      <c r="C332" s="15"/>
      <c r="D332" s="15"/>
      <c r="E332" s="15"/>
      <c r="F332" s="15"/>
      <c r="G332" s="15"/>
      <c r="H332" s="15"/>
    </row>
    <row r="333" spans="1:8" ht="15.75" customHeight="1">
      <c r="A333" s="15"/>
      <c r="B333" s="15"/>
      <c r="C333" s="15"/>
      <c r="D333" s="15"/>
      <c r="E333" s="15"/>
      <c r="F333" s="15"/>
      <c r="G333" s="15"/>
      <c r="H333" s="15"/>
    </row>
    <row r="334" spans="1:8" ht="15.75" customHeight="1">
      <c r="A334" s="15"/>
      <c r="B334" s="15"/>
      <c r="C334" s="15"/>
      <c r="D334" s="15"/>
      <c r="E334" s="15"/>
      <c r="F334" s="15"/>
      <c r="G334" s="15"/>
      <c r="H334" s="15"/>
    </row>
    <row r="335" spans="1:8" ht="15.75" customHeight="1">
      <c r="A335" s="15"/>
      <c r="B335" s="15"/>
      <c r="C335" s="15"/>
      <c r="D335" s="15"/>
      <c r="E335" s="15"/>
      <c r="F335" s="15"/>
      <c r="G335" s="15"/>
      <c r="H335" s="15"/>
    </row>
    <row r="336" spans="1:8" ht="15.75" customHeight="1">
      <c r="A336" s="15"/>
      <c r="B336" s="15"/>
      <c r="C336" s="15"/>
      <c r="D336" s="15"/>
      <c r="E336" s="15"/>
      <c r="F336" s="15"/>
      <c r="G336" s="15"/>
      <c r="H336" s="15"/>
    </row>
    <row r="337" spans="1:8" ht="15.75" customHeight="1">
      <c r="A337" s="15"/>
      <c r="B337" s="15"/>
      <c r="C337" s="15"/>
      <c r="D337" s="15"/>
      <c r="E337" s="15"/>
      <c r="F337" s="15"/>
      <c r="G337" s="15"/>
      <c r="H337" s="15"/>
    </row>
    <row r="338" spans="1:8" ht="15.75" customHeight="1">
      <c r="A338" s="15"/>
      <c r="B338" s="15"/>
      <c r="C338" s="15"/>
      <c r="D338" s="15"/>
      <c r="E338" s="15"/>
      <c r="F338" s="15"/>
      <c r="G338" s="15"/>
      <c r="H338" s="15"/>
    </row>
    <row r="339" spans="1:8" ht="15.75" customHeight="1">
      <c r="A339" s="15"/>
      <c r="B339" s="15"/>
      <c r="C339" s="15"/>
      <c r="D339" s="15"/>
      <c r="E339" s="15"/>
      <c r="F339" s="15"/>
      <c r="G339" s="15"/>
      <c r="H339" s="15"/>
    </row>
    <row r="340" spans="1:8" ht="15.75" customHeight="1">
      <c r="A340" s="15"/>
      <c r="B340" s="15"/>
      <c r="C340" s="15"/>
      <c r="D340" s="15"/>
      <c r="E340" s="15"/>
      <c r="F340" s="15"/>
      <c r="G340" s="15"/>
      <c r="H340" s="15"/>
    </row>
    <row r="341" spans="1:8" ht="15.75" customHeight="1">
      <c r="A341" s="15"/>
      <c r="B341" s="15"/>
      <c r="C341" s="15"/>
      <c r="D341" s="15"/>
      <c r="E341" s="15"/>
      <c r="F341" s="15"/>
      <c r="G341" s="15"/>
      <c r="H341" s="15"/>
    </row>
    <row r="342" spans="1:8" ht="15.75" customHeight="1">
      <c r="A342" s="15"/>
      <c r="B342" s="15"/>
      <c r="C342" s="15"/>
      <c r="D342" s="15"/>
      <c r="E342" s="15"/>
      <c r="F342" s="15"/>
      <c r="G342" s="15"/>
      <c r="H342" s="15"/>
    </row>
    <row r="343" spans="1:8" ht="15.75" customHeight="1">
      <c r="A343" s="15"/>
      <c r="B343" s="15"/>
      <c r="C343" s="15"/>
      <c r="D343" s="15"/>
      <c r="E343" s="15"/>
      <c r="F343" s="15"/>
      <c r="G343" s="15"/>
      <c r="H343" s="15"/>
    </row>
    <row r="344" spans="1:8" ht="15.75" customHeight="1">
      <c r="A344" s="15"/>
      <c r="B344" s="15"/>
      <c r="C344" s="15"/>
      <c r="D344" s="15"/>
      <c r="E344" s="15"/>
      <c r="F344" s="15"/>
      <c r="G344" s="15"/>
      <c r="H344" s="15"/>
    </row>
    <row r="345" spans="1:8" ht="15.75" customHeight="1">
      <c r="A345" s="15"/>
      <c r="B345" s="15"/>
      <c r="C345" s="15"/>
      <c r="D345" s="15"/>
      <c r="E345" s="15"/>
      <c r="F345" s="15"/>
      <c r="G345" s="15"/>
      <c r="H345" s="15"/>
    </row>
    <row r="346" spans="1:8" ht="15.75" customHeight="1">
      <c r="A346" s="15"/>
      <c r="B346" s="15"/>
      <c r="C346" s="15"/>
      <c r="D346" s="15"/>
      <c r="E346" s="15"/>
      <c r="F346" s="15"/>
      <c r="G346" s="15"/>
      <c r="H346" s="15"/>
    </row>
    <row r="347" spans="1:8" ht="15.75" customHeight="1">
      <c r="A347" s="15"/>
      <c r="B347" s="15"/>
      <c r="C347" s="15"/>
      <c r="D347" s="15"/>
      <c r="E347" s="15"/>
      <c r="F347" s="15"/>
      <c r="G347" s="15"/>
      <c r="H347" s="15"/>
    </row>
    <row r="348" spans="1:8" ht="15.75" customHeight="1">
      <c r="A348" s="15"/>
      <c r="B348" s="15"/>
      <c r="C348" s="15"/>
      <c r="D348" s="15"/>
      <c r="E348" s="15"/>
      <c r="F348" s="15"/>
      <c r="G348" s="15"/>
      <c r="H348" s="15"/>
    </row>
    <row r="349" spans="1:8" ht="15.75" customHeight="1">
      <c r="A349" s="15"/>
      <c r="B349" s="15"/>
      <c r="C349" s="15"/>
      <c r="D349" s="15"/>
      <c r="E349" s="15"/>
      <c r="F349" s="15"/>
      <c r="G349" s="15"/>
      <c r="H349" s="15"/>
    </row>
    <row r="350" spans="1:8" ht="15.75" customHeight="1">
      <c r="A350" s="15"/>
      <c r="B350" s="15"/>
      <c r="C350" s="15"/>
      <c r="D350" s="15"/>
      <c r="E350" s="15"/>
      <c r="F350" s="15"/>
      <c r="G350" s="15"/>
      <c r="H350" s="15"/>
    </row>
    <row r="351" spans="1:8" ht="15.75" customHeight="1">
      <c r="A351" s="15"/>
      <c r="B351" s="15"/>
      <c r="C351" s="15"/>
      <c r="D351" s="15"/>
      <c r="E351" s="15"/>
      <c r="F351" s="15"/>
      <c r="G351" s="15"/>
      <c r="H351" s="15"/>
    </row>
    <row r="352" spans="1:8" ht="15.75" customHeight="1">
      <c r="A352" s="15"/>
      <c r="B352" s="15"/>
      <c r="C352" s="15"/>
      <c r="D352" s="15"/>
      <c r="E352" s="15"/>
      <c r="F352" s="15"/>
      <c r="G352" s="15"/>
      <c r="H352" s="15"/>
    </row>
    <row r="353" spans="1:8" ht="15.75" customHeight="1">
      <c r="A353" s="15"/>
      <c r="B353" s="15"/>
      <c r="C353" s="15"/>
      <c r="D353" s="15"/>
      <c r="E353" s="15"/>
      <c r="F353" s="15"/>
      <c r="G353" s="15"/>
      <c r="H353" s="15"/>
    </row>
    <row r="354" spans="1:8" ht="15.75" customHeight="1">
      <c r="A354" s="15"/>
      <c r="B354" s="15"/>
      <c r="C354" s="15"/>
      <c r="D354" s="15"/>
      <c r="E354" s="15"/>
      <c r="F354" s="15"/>
      <c r="G354" s="15"/>
      <c r="H354" s="15"/>
    </row>
    <row r="355" spans="1:8" ht="15.75" customHeight="1">
      <c r="A355" s="15"/>
      <c r="B355" s="15"/>
      <c r="C355" s="15"/>
      <c r="D355" s="15"/>
      <c r="E355" s="15"/>
      <c r="F355" s="15"/>
      <c r="G355" s="15"/>
      <c r="H355" s="15"/>
    </row>
    <row r="356" spans="1:8" ht="15.75" customHeight="1">
      <c r="A356" s="15"/>
      <c r="B356" s="15"/>
      <c r="C356" s="15"/>
      <c r="D356" s="15"/>
      <c r="E356" s="15"/>
      <c r="F356" s="15"/>
      <c r="G356" s="15"/>
      <c r="H356" s="15"/>
    </row>
    <row r="357" spans="1:8" ht="15.75" customHeight="1">
      <c r="A357" s="15"/>
      <c r="B357" s="15"/>
      <c r="C357" s="15"/>
      <c r="D357" s="15"/>
      <c r="E357" s="15"/>
      <c r="F357" s="15"/>
      <c r="G357" s="15"/>
      <c r="H357" s="15"/>
    </row>
    <row r="358" spans="1:8" ht="15.75" customHeight="1">
      <c r="A358" s="15"/>
      <c r="B358" s="15"/>
      <c r="C358" s="15"/>
      <c r="D358" s="15"/>
      <c r="E358" s="15"/>
      <c r="F358" s="15"/>
      <c r="G358" s="15"/>
      <c r="H358" s="15"/>
    </row>
    <row r="359" spans="1:8" ht="15.75" customHeight="1">
      <c r="A359" s="15"/>
      <c r="B359" s="15"/>
      <c r="C359" s="15"/>
      <c r="D359" s="15"/>
      <c r="E359" s="15"/>
      <c r="F359" s="15"/>
      <c r="G359" s="15"/>
      <c r="H359" s="15"/>
    </row>
    <row r="360" spans="1:8" ht="15.75" customHeight="1">
      <c r="A360" s="15"/>
      <c r="B360" s="15"/>
      <c r="C360" s="15"/>
      <c r="D360" s="15"/>
      <c r="E360" s="15"/>
      <c r="F360" s="15"/>
      <c r="G360" s="15"/>
      <c r="H360" s="15"/>
    </row>
    <row r="361" spans="1:8" ht="15.75" customHeight="1">
      <c r="A361" s="15"/>
      <c r="B361" s="15"/>
      <c r="C361" s="15"/>
      <c r="D361" s="15"/>
      <c r="E361" s="15"/>
      <c r="F361" s="15"/>
      <c r="G361" s="15"/>
      <c r="H361" s="15"/>
    </row>
    <row r="362" spans="1:8" ht="15.75" customHeight="1">
      <c r="A362" s="15"/>
      <c r="B362" s="15"/>
      <c r="C362" s="15"/>
      <c r="D362" s="15"/>
      <c r="E362" s="15"/>
      <c r="F362" s="15"/>
      <c r="G362" s="15"/>
      <c r="H362" s="15"/>
    </row>
    <row r="363" spans="1:8" ht="15.75" customHeight="1">
      <c r="A363" s="15"/>
      <c r="B363" s="15"/>
      <c r="C363" s="15"/>
      <c r="D363" s="15"/>
      <c r="E363" s="15"/>
      <c r="F363" s="15"/>
      <c r="G363" s="15"/>
      <c r="H363" s="15"/>
    </row>
    <row r="364" spans="1:8" ht="15.75" customHeight="1">
      <c r="A364" s="15"/>
      <c r="B364" s="15"/>
      <c r="C364" s="15"/>
      <c r="D364" s="15"/>
      <c r="E364" s="15"/>
      <c r="F364" s="15"/>
      <c r="G364" s="15"/>
      <c r="H364" s="15"/>
    </row>
    <row r="365" spans="1:8" ht="15.75" customHeight="1">
      <c r="A365" s="15"/>
      <c r="B365" s="15"/>
      <c r="C365" s="15"/>
      <c r="D365" s="15"/>
      <c r="E365" s="15"/>
      <c r="F365" s="15"/>
      <c r="G365" s="15"/>
      <c r="H365" s="15"/>
    </row>
    <row r="366" spans="1:8" ht="15.75" customHeight="1">
      <c r="A366" s="15"/>
      <c r="B366" s="15"/>
      <c r="C366" s="15"/>
      <c r="D366" s="15"/>
      <c r="E366" s="15"/>
      <c r="F366" s="15"/>
      <c r="G366" s="15"/>
      <c r="H366" s="15"/>
    </row>
    <row r="367" spans="1:8" ht="15.75" customHeight="1">
      <c r="A367" s="15"/>
      <c r="B367" s="15"/>
      <c r="C367" s="15"/>
      <c r="D367" s="15"/>
      <c r="E367" s="15"/>
      <c r="F367" s="15"/>
      <c r="G367" s="15"/>
      <c r="H367" s="15"/>
    </row>
    <row r="368" spans="1:8" ht="15.75" customHeight="1">
      <c r="A368" s="15"/>
      <c r="B368" s="15"/>
      <c r="C368" s="15"/>
      <c r="D368" s="15"/>
      <c r="E368" s="15"/>
      <c r="F368" s="15"/>
      <c r="G368" s="15"/>
      <c r="H368" s="15"/>
    </row>
    <row r="369" spans="1:8" ht="15.75" customHeight="1">
      <c r="A369" s="15"/>
      <c r="B369" s="15"/>
      <c r="C369" s="15"/>
      <c r="D369" s="15"/>
      <c r="E369" s="15"/>
      <c r="F369" s="15"/>
      <c r="G369" s="15"/>
      <c r="H369" s="15"/>
    </row>
    <row r="370" spans="1:8" ht="15.75" customHeight="1">
      <c r="A370" s="15"/>
      <c r="B370" s="15"/>
      <c r="C370" s="15"/>
      <c r="D370" s="15"/>
      <c r="E370" s="15"/>
      <c r="F370" s="15"/>
      <c r="G370" s="15"/>
      <c r="H370" s="15"/>
    </row>
    <row r="371" spans="1:8" ht="15.75" customHeight="1">
      <c r="A371" s="15"/>
      <c r="B371" s="15"/>
      <c r="C371" s="15"/>
      <c r="D371" s="15"/>
      <c r="E371" s="15"/>
      <c r="F371" s="15"/>
      <c r="G371" s="15"/>
      <c r="H371" s="15"/>
    </row>
    <row r="372" spans="1:8" ht="15.75" customHeight="1">
      <c r="A372" s="15"/>
      <c r="B372" s="15"/>
      <c r="C372" s="15"/>
      <c r="D372" s="15"/>
      <c r="E372" s="15"/>
      <c r="F372" s="15"/>
      <c r="G372" s="15"/>
      <c r="H372" s="15"/>
    </row>
    <row r="373" spans="1:8" ht="15.75" customHeight="1">
      <c r="A373" s="15"/>
      <c r="B373" s="15"/>
      <c r="C373" s="15"/>
      <c r="D373" s="15"/>
      <c r="E373" s="15"/>
      <c r="F373" s="15"/>
      <c r="G373" s="15"/>
      <c r="H373" s="15"/>
    </row>
    <row r="374" spans="1:8" ht="15.75" customHeight="1">
      <c r="A374" s="15"/>
      <c r="B374" s="15"/>
      <c r="C374" s="15"/>
      <c r="D374" s="15"/>
      <c r="E374" s="15"/>
      <c r="F374" s="15"/>
      <c r="G374" s="15"/>
      <c r="H374" s="15"/>
    </row>
    <row r="375" spans="1:8" ht="15.75" customHeight="1">
      <c r="A375" s="15"/>
      <c r="B375" s="15"/>
      <c r="C375" s="15"/>
      <c r="D375" s="15"/>
      <c r="E375" s="15"/>
      <c r="F375" s="15"/>
      <c r="G375" s="15"/>
      <c r="H375" s="15"/>
    </row>
    <row r="376" spans="1:8" ht="15.75" customHeight="1">
      <c r="A376" s="15"/>
      <c r="B376" s="15"/>
      <c r="C376" s="15"/>
      <c r="D376" s="15"/>
      <c r="E376" s="15"/>
      <c r="F376" s="15"/>
      <c r="G376" s="15"/>
      <c r="H376" s="15"/>
    </row>
    <row r="377" spans="1:8" ht="15.75" customHeight="1">
      <c r="A377" s="15"/>
      <c r="B377" s="15"/>
      <c r="C377" s="15"/>
      <c r="D377" s="15"/>
      <c r="E377" s="15"/>
      <c r="F377" s="15"/>
      <c r="G377" s="15"/>
      <c r="H377" s="15"/>
    </row>
    <row r="378" spans="1:8" ht="15.75" customHeight="1">
      <c r="A378" s="15"/>
      <c r="B378" s="15"/>
      <c r="C378" s="15"/>
      <c r="D378" s="15"/>
      <c r="E378" s="15"/>
      <c r="F378" s="15"/>
      <c r="G378" s="15"/>
      <c r="H378" s="15"/>
    </row>
    <row r="379" spans="1:8" ht="15.75" customHeight="1">
      <c r="A379" s="15"/>
      <c r="B379" s="15"/>
      <c r="C379" s="15"/>
      <c r="D379" s="15"/>
      <c r="E379" s="15"/>
      <c r="F379" s="15"/>
      <c r="G379" s="15"/>
      <c r="H379" s="15"/>
    </row>
    <row r="380" spans="1:8" ht="15.75" customHeight="1">
      <c r="A380" s="15"/>
      <c r="B380" s="15"/>
      <c r="C380" s="15"/>
      <c r="D380" s="15"/>
      <c r="E380" s="15"/>
      <c r="F380" s="15"/>
      <c r="G380" s="15"/>
      <c r="H380" s="15"/>
    </row>
    <row r="381" spans="1:8" ht="15.75" customHeight="1">
      <c r="A381" s="15"/>
      <c r="B381" s="15"/>
      <c r="C381" s="15"/>
      <c r="D381" s="15"/>
      <c r="E381" s="15"/>
      <c r="F381" s="15"/>
      <c r="G381" s="15"/>
      <c r="H381" s="15"/>
    </row>
    <row r="382" spans="1:8" ht="15.75" customHeight="1">
      <c r="A382" s="15"/>
      <c r="B382" s="15"/>
      <c r="C382" s="15"/>
      <c r="D382" s="15"/>
      <c r="E382" s="15"/>
      <c r="F382" s="15"/>
      <c r="G382" s="15"/>
      <c r="H382" s="15"/>
    </row>
    <row r="383" spans="1:8" ht="15.75" customHeight="1">
      <c r="A383" s="15"/>
      <c r="B383" s="15"/>
      <c r="C383" s="15"/>
      <c r="D383" s="15"/>
      <c r="E383" s="15"/>
      <c r="F383" s="15"/>
      <c r="G383" s="15"/>
      <c r="H383" s="15"/>
    </row>
    <row r="384" spans="1:8" ht="15.75" customHeight="1">
      <c r="A384" s="15"/>
      <c r="B384" s="15"/>
      <c r="C384" s="15"/>
      <c r="D384" s="15"/>
      <c r="E384" s="15"/>
      <c r="F384" s="15"/>
      <c r="G384" s="15"/>
      <c r="H384" s="15"/>
    </row>
    <row r="385" spans="1:8" ht="15.75" customHeight="1">
      <c r="A385" s="15"/>
      <c r="B385" s="15"/>
      <c r="C385" s="15"/>
      <c r="D385" s="15"/>
      <c r="E385" s="15"/>
      <c r="F385" s="15"/>
      <c r="G385" s="15"/>
      <c r="H385" s="15"/>
    </row>
    <row r="386" spans="1:8" ht="15.75" customHeight="1">
      <c r="A386" s="15"/>
      <c r="B386" s="15"/>
      <c r="C386" s="15"/>
      <c r="D386" s="15"/>
      <c r="E386" s="15"/>
      <c r="F386" s="15"/>
      <c r="G386" s="15"/>
      <c r="H386" s="15"/>
    </row>
    <row r="387" spans="1:8" ht="15.75" customHeight="1">
      <c r="A387" s="15"/>
      <c r="B387" s="15"/>
      <c r="C387" s="15"/>
      <c r="D387" s="15"/>
      <c r="E387" s="15"/>
      <c r="F387" s="15"/>
      <c r="G387" s="15"/>
      <c r="H387" s="15"/>
    </row>
    <row r="388" spans="1:8" ht="15.75" customHeight="1">
      <c r="A388" s="15"/>
      <c r="B388" s="15"/>
      <c r="C388" s="15"/>
      <c r="D388" s="15"/>
      <c r="E388" s="15"/>
      <c r="F388" s="15"/>
      <c r="G388" s="15"/>
      <c r="H388" s="15"/>
    </row>
    <row r="389" spans="1:8" ht="15.75" customHeight="1">
      <c r="A389" s="15"/>
      <c r="B389" s="15"/>
      <c r="C389" s="15"/>
      <c r="D389" s="15"/>
      <c r="E389" s="15"/>
      <c r="F389" s="15"/>
      <c r="G389" s="15"/>
      <c r="H389" s="15"/>
    </row>
    <row r="390" spans="1:8" ht="15.75" customHeight="1">
      <c r="A390" s="15"/>
      <c r="B390" s="15"/>
      <c r="C390" s="15"/>
      <c r="D390" s="15"/>
      <c r="E390" s="15"/>
      <c r="F390" s="15"/>
      <c r="G390" s="15"/>
      <c r="H390" s="15"/>
    </row>
    <row r="391" spans="1:8" ht="15.75" customHeight="1">
      <c r="A391" s="15"/>
      <c r="B391" s="15"/>
      <c r="C391" s="15"/>
      <c r="D391" s="15"/>
      <c r="E391" s="15"/>
      <c r="F391" s="15"/>
      <c r="G391" s="15"/>
      <c r="H391" s="15"/>
    </row>
    <row r="392" spans="1:8" ht="15.75" customHeight="1">
      <c r="A392" s="15"/>
      <c r="B392" s="15"/>
      <c r="C392" s="15"/>
      <c r="D392" s="15"/>
      <c r="E392" s="15"/>
      <c r="F392" s="15"/>
      <c r="G392" s="15"/>
      <c r="H392" s="15"/>
    </row>
    <row r="393" spans="1:8" ht="15.75" customHeight="1">
      <c r="A393" s="15"/>
      <c r="B393" s="15"/>
      <c r="C393" s="15"/>
      <c r="D393" s="15"/>
      <c r="E393" s="15"/>
      <c r="F393" s="15"/>
      <c r="G393" s="15"/>
      <c r="H393" s="15"/>
    </row>
    <row r="394" spans="1:8" ht="15.75" customHeight="1">
      <c r="A394" s="15"/>
      <c r="B394" s="15"/>
      <c r="C394" s="15"/>
      <c r="D394" s="15"/>
      <c r="E394" s="15"/>
      <c r="F394" s="15"/>
      <c r="G394" s="15"/>
      <c r="H394" s="15"/>
    </row>
    <row r="395" spans="1:8" ht="15.75" customHeight="1">
      <c r="A395" s="15"/>
      <c r="B395" s="15"/>
      <c r="C395" s="15"/>
      <c r="D395" s="15"/>
      <c r="E395" s="15"/>
      <c r="F395" s="15"/>
      <c r="G395" s="15"/>
      <c r="H395" s="15"/>
    </row>
    <row r="396" spans="1:8" ht="15.75" customHeight="1">
      <c r="A396" s="15"/>
      <c r="B396" s="15"/>
      <c r="C396" s="15"/>
      <c r="D396" s="15"/>
      <c r="E396" s="15"/>
      <c r="F396" s="15"/>
      <c r="G396" s="15"/>
      <c r="H396" s="15"/>
    </row>
    <row r="397" spans="1:8" ht="15.75" customHeight="1">
      <c r="A397" s="15"/>
      <c r="B397" s="15"/>
      <c r="C397" s="15"/>
      <c r="D397" s="15"/>
      <c r="E397" s="15"/>
      <c r="F397" s="15"/>
      <c r="G397" s="15"/>
      <c r="H397" s="15"/>
    </row>
    <row r="398" spans="1:8" ht="15.75" customHeight="1">
      <c r="A398" s="15"/>
      <c r="B398" s="15"/>
      <c r="C398" s="15"/>
      <c r="D398" s="15"/>
      <c r="E398" s="15"/>
      <c r="F398" s="15"/>
      <c r="G398" s="15"/>
      <c r="H398" s="15"/>
    </row>
    <row r="399" spans="1:8" ht="15.75" customHeight="1">
      <c r="A399" s="15"/>
      <c r="B399" s="15"/>
      <c r="C399" s="15"/>
      <c r="D399" s="15"/>
      <c r="E399" s="15"/>
      <c r="F399" s="15"/>
      <c r="G399" s="15"/>
      <c r="H399" s="15"/>
    </row>
    <row r="400" spans="1:8" ht="15.75" customHeight="1">
      <c r="A400" s="15"/>
      <c r="B400" s="15"/>
      <c r="C400" s="15"/>
      <c r="D400" s="15"/>
      <c r="E400" s="15"/>
      <c r="F400" s="15"/>
      <c r="G400" s="15"/>
      <c r="H400" s="15"/>
    </row>
    <row r="401" spans="1:8" ht="15.75" customHeight="1">
      <c r="A401" s="15"/>
      <c r="B401" s="15"/>
      <c r="C401" s="15"/>
      <c r="D401" s="15"/>
      <c r="E401" s="15"/>
      <c r="F401" s="15"/>
      <c r="G401" s="15"/>
      <c r="H401" s="15"/>
    </row>
    <row r="402" spans="1:8" ht="15.75" customHeight="1">
      <c r="A402" s="15"/>
      <c r="B402" s="15"/>
      <c r="C402" s="15"/>
      <c r="D402" s="15"/>
      <c r="E402" s="15"/>
      <c r="F402" s="15"/>
      <c r="G402" s="15"/>
      <c r="H402" s="15"/>
    </row>
    <row r="403" spans="1:8" ht="15.75" customHeight="1">
      <c r="A403" s="15"/>
      <c r="B403" s="15"/>
      <c r="C403" s="15"/>
      <c r="D403" s="15"/>
      <c r="E403" s="15"/>
      <c r="F403" s="15"/>
      <c r="G403" s="15"/>
      <c r="H403" s="15"/>
    </row>
    <row r="404" spans="1:8" ht="15.75" customHeight="1">
      <c r="A404" s="15"/>
      <c r="B404" s="15"/>
      <c r="C404" s="15"/>
      <c r="D404" s="15"/>
      <c r="E404" s="15"/>
      <c r="F404" s="15"/>
      <c r="G404" s="15"/>
      <c r="H404" s="15"/>
    </row>
    <row r="405" spans="1:8" ht="15.75" customHeight="1">
      <c r="A405" s="15"/>
      <c r="B405" s="15"/>
      <c r="C405" s="15"/>
      <c r="D405" s="15"/>
      <c r="E405" s="15"/>
      <c r="F405" s="15"/>
      <c r="G405" s="15"/>
      <c r="H405" s="15"/>
    </row>
    <row r="406" spans="1:8" ht="15.75" customHeight="1">
      <c r="A406" s="15"/>
      <c r="B406" s="15"/>
      <c r="C406" s="15"/>
      <c r="D406" s="15"/>
      <c r="E406" s="15"/>
      <c r="F406" s="15"/>
      <c r="G406" s="15"/>
      <c r="H406" s="15"/>
    </row>
    <row r="407" spans="1:8" ht="15.75" customHeight="1">
      <c r="A407" s="15"/>
      <c r="B407" s="15"/>
      <c r="C407" s="15"/>
      <c r="D407" s="15"/>
      <c r="E407" s="15"/>
      <c r="F407" s="15"/>
      <c r="G407" s="15"/>
      <c r="H407" s="15"/>
    </row>
    <row r="408" spans="1:8" ht="15.75" customHeight="1">
      <c r="A408" s="15"/>
      <c r="B408" s="15"/>
      <c r="C408" s="15"/>
      <c r="D408" s="15"/>
      <c r="E408" s="15"/>
      <c r="F408" s="15"/>
      <c r="G408" s="15"/>
      <c r="H408" s="15"/>
    </row>
    <row r="409" spans="1:8" ht="15.75" customHeight="1">
      <c r="A409" s="15"/>
      <c r="B409" s="15"/>
      <c r="C409" s="15"/>
      <c r="D409" s="15"/>
      <c r="E409" s="15"/>
      <c r="F409" s="15"/>
      <c r="G409" s="15"/>
      <c r="H409" s="15"/>
    </row>
    <row r="410" spans="1:8" ht="15.75" customHeight="1">
      <c r="A410" s="15"/>
      <c r="B410" s="15"/>
      <c r="C410" s="15"/>
      <c r="D410" s="15"/>
      <c r="E410" s="15"/>
      <c r="F410" s="15"/>
      <c r="G410" s="15"/>
      <c r="H410" s="15"/>
    </row>
    <row r="411" spans="1:8" ht="15.75" customHeight="1">
      <c r="A411" s="15"/>
      <c r="B411" s="15"/>
      <c r="C411" s="15"/>
      <c r="D411" s="15"/>
      <c r="E411" s="15"/>
      <c r="F411" s="15"/>
      <c r="G411" s="15"/>
      <c r="H411" s="15"/>
    </row>
    <row r="412" spans="1:8" ht="15.75" customHeight="1">
      <c r="A412" s="15"/>
      <c r="B412" s="15"/>
      <c r="C412" s="15"/>
      <c r="D412" s="15"/>
      <c r="E412" s="15"/>
      <c r="F412" s="15"/>
      <c r="G412" s="15"/>
      <c r="H412" s="15"/>
    </row>
    <row r="413" spans="1:8" ht="15.75" customHeight="1">
      <c r="A413" s="15"/>
      <c r="B413" s="15"/>
      <c r="C413" s="15"/>
      <c r="D413" s="15"/>
      <c r="E413" s="15"/>
      <c r="F413" s="15"/>
      <c r="G413" s="15"/>
      <c r="H413" s="15"/>
    </row>
    <row r="414" spans="1:8" ht="15.75" customHeight="1">
      <c r="A414" s="15"/>
      <c r="B414" s="15"/>
      <c r="C414" s="15"/>
      <c r="D414" s="15"/>
      <c r="E414" s="15"/>
      <c r="F414" s="15"/>
      <c r="G414" s="15"/>
      <c r="H414" s="15"/>
    </row>
    <row r="415" spans="1:8" ht="15.75" customHeight="1">
      <c r="A415" s="15"/>
      <c r="B415" s="15"/>
      <c r="C415" s="15"/>
      <c r="D415" s="15"/>
      <c r="E415" s="15"/>
      <c r="F415" s="15"/>
      <c r="G415" s="15"/>
      <c r="H415" s="15"/>
    </row>
    <row r="416" spans="1:8" ht="15.75" customHeight="1">
      <c r="A416" s="15"/>
      <c r="B416" s="15"/>
      <c r="C416" s="15"/>
      <c r="D416" s="15"/>
      <c r="E416" s="15"/>
      <c r="F416" s="15"/>
      <c r="G416" s="15"/>
      <c r="H416" s="15"/>
    </row>
    <row r="417" spans="1:8" ht="15.75" customHeight="1">
      <c r="A417" s="15"/>
      <c r="B417" s="15"/>
      <c r="C417" s="15"/>
      <c r="D417" s="15"/>
      <c r="E417" s="15"/>
      <c r="F417" s="15"/>
      <c r="G417" s="15"/>
      <c r="H417" s="15"/>
    </row>
    <row r="418" spans="1:8" ht="15.75" customHeight="1">
      <c r="A418" s="15"/>
      <c r="B418" s="15"/>
      <c r="C418" s="15"/>
      <c r="D418" s="15"/>
      <c r="E418" s="15"/>
      <c r="F418" s="15"/>
      <c r="G418" s="15"/>
      <c r="H418" s="15"/>
    </row>
    <row r="419" spans="1:8" ht="15.75" customHeight="1">
      <c r="A419" s="15"/>
      <c r="B419" s="15"/>
      <c r="C419" s="15"/>
      <c r="D419" s="15"/>
      <c r="E419" s="15"/>
      <c r="F419" s="15"/>
      <c r="G419" s="15"/>
      <c r="H419" s="15"/>
    </row>
    <row r="420" spans="1:8" ht="15.75" customHeight="1">
      <c r="A420" s="15"/>
      <c r="B420" s="15"/>
      <c r="C420" s="15"/>
      <c r="D420" s="15"/>
      <c r="E420" s="15"/>
      <c r="F420" s="15"/>
      <c r="G420" s="15"/>
      <c r="H420" s="15"/>
    </row>
    <row r="421" spans="1:8" ht="15.75" customHeight="1">
      <c r="A421" s="15"/>
      <c r="B421" s="15"/>
      <c r="C421" s="15"/>
      <c r="D421" s="15"/>
      <c r="E421" s="15"/>
      <c r="F421" s="15"/>
      <c r="G421" s="15"/>
      <c r="H421" s="15"/>
    </row>
    <row r="422" spans="1:8" ht="15.75" customHeight="1">
      <c r="A422" s="15"/>
      <c r="B422" s="15"/>
      <c r="C422" s="15"/>
      <c r="D422" s="15"/>
      <c r="E422" s="15"/>
      <c r="F422" s="15"/>
      <c r="G422" s="15"/>
      <c r="H422" s="15"/>
    </row>
    <row r="423" spans="1:8" ht="15.75" customHeight="1">
      <c r="A423" s="15"/>
      <c r="B423" s="15"/>
      <c r="C423" s="15"/>
      <c r="D423" s="15"/>
      <c r="E423" s="15"/>
      <c r="F423" s="15"/>
      <c r="G423" s="15"/>
      <c r="H423" s="15"/>
    </row>
    <row r="424" spans="1:8" ht="15.75" customHeight="1">
      <c r="A424" s="15"/>
      <c r="B424" s="15"/>
      <c r="C424" s="15"/>
      <c r="D424" s="15"/>
      <c r="E424" s="15"/>
      <c r="F424" s="15"/>
      <c r="G424" s="15"/>
      <c r="H424" s="15"/>
    </row>
    <row r="425" spans="1:8" ht="15.75" customHeight="1">
      <c r="A425" s="15"/>
      <c r="B425" s="15"/>
      <c r="C425" s="15"/>
      <c r="D425" s="15"/>
      <c r="E425" s="15"/>
      <c r="F425" s="15"/>
      <c r="G425" s="15"/>
      <c r="H425" s="15"/>
    </row>
    <row r="426" spans="1:8" ht="15.75" customHeight="1">
      <c r="A426" s="15"/>
      <c r="B426" s="15"/>
      <c r="C426" s="15"/>
      <c r="D426" s="15"/>
      <c r="E426" s="15"/>
      <c r="F426" s="15"/>
      <c r="G426" s="15"/>
      <c r="H426" s="15"/>
    </row>
    <row r="427" spans="1:8" ht="15.75" customHeight="1">
      <c r="A427" s="15"/>
      <c r="B427" s="15"/>
      <c r="C427" s="15"/>
      <c r="D427" s="15"/>
      <c r="E427" s="15"/>
      <c r="F427" s="15"/>
      <c r="G427" s="15"/>
      <c r="H427" s="15"/>
    </row>
    <row r="428" spans="1:8" ht="15.75" customHeight="1">
      <c r="A428" s="15"/>
      <c r="B428" s="15"/>
      <c r="C428" s="15"/>
      <c r="D428" s="15"/>
      <c r="E428" s="15"/>
      <c r="F428" s="15"/>
      <c r="G428" s="15"/>
      <c r="H428" s="15"/>
    </row>
    <row r="429" spans="1:8" ht="15.75" customHeight="1">
      <c r="A429" s="15"/>
      <c r="B429" s="15"/>
      <c r="C429" s="15"/>
      <c r="D429" s="15"/>
      <c r="E429" s="15"/>
      <c r="F429" s="15"/>
      <c r="G429" s="15"/>
      <c r="H429" s="15"/>
    </row>
    <row r="430" spans="1:8" ht="15.75" customHeight="1">
      <c r="A430" s="15"/>
      <c r="B430" s="15"/>
      <c r="C430" s="15"/>
      <c r="D430" s="15"/>
      <c r="E430" s="15"/>
      <c r="F430" s="15"/>
      <c r="G430" s="15"/>
      <c r="H430" s="15"/>
    </row>
    <row r="431" spans="1:8" ht="15.75" customHeight="1">
      <c r="A431" s="15"/>
      <c r="B431" s="15"/>
      <c r="C431" s="15"/>
      <c r="D431" s="15"/>
      <c r="E431" s="15"/>
      <c r="F431" s="15"/>
      <c r="G431" s="15"/>
      <c r="H431" s="15"/>
    </row>
    <row r="432" spans="1:8" ht="15.75" customHeight="1">
      <c r="A432" s="15"/>
      <c r="B432" s="15"/>
      <c r="C432" s="15"/>
      <c r="D432" s="15"/>
      <c r="E432" s="15"/>
      <c r="F432" s="15"/>
      <c r="G432" s="15"/>
      <c r="H432" s="15"/>
    </row>
    <row r="433" spans="1:8" ht="15.75" customHeight="1">
      <c r="A433" s="15"/>
      <c r="B433" s="15"/>
      <c r="C433" s="15"/>
      <c r="D433" s="15"/>
      <c r="E433" s="15"/>
      <c r="F433" s="15"/>
      <c r="G433" s="15"/>
      <c r="H433" s="15"/>
    </row>
    <row r="434" spans="1:8" ht="15.75" customHeight="1">
      <c r="A434" s="15"/>
      <c r="B434" s="15"/>
      <c r="C434" s="15"/>
      <c r="D434" s="15"/>
      <c r="E434" s="15"/>
      <c r="F434" s="15"/>
      <c r="G434" s="15"/>
      <c r="H434" s="15"/>
    </row>
    <row r="435" spans="1:8" ht="15.75" customHeight="1">
      <c r="A435" s="15"/>
      <c r="B435" s="15"/>
      <c r="C435" s="15"/>
      <c r="D435" s="15"/>
      <c r="E435" s="15"/>
      <c r="F435" s="15"/>
      <c r="G435" s="15"/>
      <c r="H435" s="15"/>
    </row>
    <row r="436" spans="1:8" ht="15.75" customHeight="1">
      <c r="A436" s="15"/>
      <c r="B436" s="15"/>
      <c r="C436" s="15"/>
      <c r="D436" s="15"/>
      <c r="E436" s="15"/>
      <c r="F436" s="15"/>
      <c r="G436" s="15"/>
      <c r="H436" s="15"/>
    </row>
    <row r="437" spans="1:8" ht="15.75" customHeight="1">
      <c r="A437" s="15"/>
      <c r="B437" s="15"/>
      <c r="C437" s="15"/>
      <c r="D437" s="15"/>
      <c r="E437" s="15"/>
      <c r="F437" s="15"/>
      <c r="G437" s="15"/>
      <c r="H437" s="15"/>
    </row>
    <row r="438" spans="1:8" ht="15.75" customHeight="1">
      <c r="A438" s="15"/>
      <c r="B438" s="15"/>
      <c r="C438" s="15"/>
      <c r="D438" s="15"/>
      <c r="E438" s="15"/>
      <c r="F438" s="15"/>
      <c r="G438" s="15"/>
      <c r="H438" s="15"/>
    </row>
    <row r="439" spans="1:8" ht="15.75" customHeight="1">
      <c r="A439" s="15"/>
      <c r="B439" s="15"/>
      <c r="C439" s="15"/>
      <c r="D439" s="15"/>
      <c r="E439" s="15"/>
      <c r="F439" s="15"/>
      <c r="G439" s="15"/>
      <c r="H439" s="15"/>
    </row>
    <row r="440" spans="1:8" ht="15.75" customHeight="1">
      <c r="A440" s="15"/>
      <c r="B440" s="15"/>
      <c r="C440" s="15"/>
      <c r="D440" s="15"/>
      <c r="E440" s="15"/>
      <c r="F440" s="15"/>
      <c r="G440" s="15"/>
      <c r="H440" s="15"/>
    </row>
    <row r="441" spans="1:8" ht="15.75" customHeight="1">
      <c r="A441" s="15"/>
      <c r="B441" s="15"/>
      <c r="C441" s="15"/>
      <c r="D441" s="15"/>
      <c r="E441" s="15"/>
      <c r="F441" s="15"/>
      <c r="G441" s="15"/>
      <c r="H441" s="15"/>
    </row>
    <row r="442" spans="1:8" ht="15.75" customHeight="1">
      <c r="A442" s="15"/>
      <c r="B442" s="15"/>
      <c r="C442" s="15"/>
      <c r="D442" s="15"/>
      <c r="E442" s="15"/>
      <c r="F442" s="15"/>
      <c r="G442" s="15"/>
      <c r="H442" s="15"/>
    </row>
    <row r="443" spans="1:8" ht="15.75" customHeight="1">
      <c r="A443" s="15"/>
      <c r="B443" s="15"/>
      <c r="C443" s="15"/>
      <c r="D443" s="15"/>
      <c r="E443" s="15"/>
      <c r="F443" s="15"/>
      <c r="G443" s="15"/>
      <c r="H443" s="15"/>
    </row>
    <row r="444" spans="1:8" ht="15.75" customHeight="1">
      <c r="A444" s="15"/>
      <c r="B444" s="15"/>
      <c r="C444" s="15"/>
      <c r="D444" s="15"/>
      <c r="E444" s="15"/>
      <c r="F444" s="15"/>
      <c r="G444" s="15"/>
      <c r="H444" s="15"/>
    </row>
    <row r="445" spans="1:8" ht="15.75" customHeight="1">
      <c r="A445" s="15"/>
      <c r="B445" s="15"/>
      <c r="C445" s="15"/>
      <c r="D445" s="15"/>
      <c r="E445" s="15"/>
      <c r="F445" s="15"/>
      <c r="G445" s="15"/>
      <c r="H445" s="15"/>
    </row>
    <row r="446" spans="1:8" ht="15.75" customHeight="1">
      <c r="A446" s="15"/>
      <c r="B446" s="15"/>
      <c r="C446" s="15"/>
      <c r="D446" s="15"/>
      <c r="E446" s="15"/>
      <c r="F446" s="15"/>
      <c r="G446" s="15"/>
      <c r="H446" s="15"/>
    </row>
    <row r="447" spans="1:8" ht="15.75" customHeight="1">
      <c r="A447" s="15"/>
      <c r="B447" s="15"/>
      <c r="C447" s="15"/>
      <c r="D447" s="15"/>
      <c r="E447" s="15"/>
      <c r="F447" s="15"/>
      <c r="G447" s="15"/>
      <c r="H447" s="15"/>
    </row>
    <row r="448" spans="1:8" ht="15.75" customHeight="1">
      <c r="A448" s="15"/>
      <c r="B448" s="15"/>
      <c r="C448" s="15"/>
      <c r="D448" s="15"/>
      <c r="E448" s="15"/>
      <c r="F448" s="15"/>
      <c r="G448" s="15"/>
      <c r="H448" s="15"/>
    </row>
    <row r="449" spans="1:8" ht="15.75" customHeight="1">
      <c r="A449" s="15"/>
      <c r="B449" s="15"/>
      <c r="C449" s="15"/>
      <c r="D449" s="15"/>
      <c r="E449" s="15"/>
      <c r="F449" s="15"/>
      <c r="G449" s="15"/>
      <c r="H449" s="15"/>
    </row>
    <row r="450" spans="1:8" ht="15.75" customHeight="1">
      <c r="A450" s="15"/>
      <c r="B450" s="15"/>
      <c r="C450" s="15"/>
      <c r="D450" s="15"/>
      <c r="E450" s="15"/>
      <c r="F450" s="15"/>
      <c r="G450" s="15"/>
      <c r="H450" s="15"/>
    </row>
    <row r="451" spans="1:8" ht="15.75" customHeight="1">
      <c r="A451" s="15"/>
      <c r="B451" s="15"/>
      <c r="C451" s="15"/>
      <c r="D451" s="15"/>
      <c r="E451" s="15"/>
      <c r="F451" s="15"/>
      <c r="G451" s="15"/>
      <c r="H451" s="15"/>
    </row>
    <row r="452" spans="1:8" ht="15.75" customHeight="1">
      <c r="A452" s="15"/>
      <c r="B452" s="15"/>
      <c r="C452" s="15"/>
      <c r="D452" s="15"/>
      <c r="E452" s="15"/>
      <c r="F452" s="15"/>
      <c r="G452" s="15"/>
      <c r="H452" s="15"/>
    </row>
    <row r="453" spans="1:8" ht="15.75" customHeight="1">
      <c r="A453" s="15"/>
      <c r="B453" s="15"/>
      <c r="C453" s="15"/>
      <c r="D453" s="15"/>
      <c r="E453" s="15"/>
      <c r="F453" s="15"/>
      <c r="G453" s="15"/>
      <c r="H453" s="15"/>
    </row>
    <row r="454" spans="1:8" ht="15.75" customHeight="1">
      <c r="A454" s="15"/>
      <c r="B454" s="15"/>
      <c r="C454" s="15"/>
      <c r="D454" s="15"/>
      <c r="E454" s="15"/>
      <c r="F454" s="15"/>
      <c r="G454" s="15"/>
      <c r="H454" s="15"/>
    </row>
    <row r="455" spans="1:8" ht="15.75" customHeight="1">
      <c r="A455" s="15"/>
      <c r="B455" s="15"/>
      <c r="C455" s="15"/>
      <c r="D455" s="15"/>
      <c r="E455" s="15"/>
      <c r="F455" s="15"/>
      <c r="G455" s="15"/>
      <c r="H455" s="15"/>
    </row>
    <row r="456" spans="1:8" ht="15.75" customHeight="1">
      <c r="A456" s="15"/>
      <c r="B456" s="15"/>
      <c r="C456" s="15"/>
      <c r="D456" s="15"/>
      <c r="E456" s="15"/>
      <c r="F456" s="15"/>
      <c r="G456" s="15"/>
      <c r="H456" s="15"/>
    </row>
    <row r="457" spans="1:8" ht="15.75" customHeight="1">
      <c r="A457" s="15"/>
      <c r="B457" s="15"/>
      <c r="C457" s="15"/>
      <c r="D457" s="15"/>
      <c r="E457" s="15"/>
      <c r="F457" s="15"/>
      <c r="G457" s="15"/>
      <c r="H457" s="15"/>
    </row>
    <row r="458" spans="1:8" ht="15.75" customHeight="1">
      <c r="A458" s="15"/>
      <c r="B458" s="15"/>
      <c r="C458" s="15"/>
      <c r="D458" s="15"/>
      <c r="E458" s="15"/>
      <c r="F458" s="15"/>
      <c r="G458" s="15"/>
      <c r="H458" s="15"/>
    </row>
    <row r="459" spans="1:8" ht="15.75" customHeight="1">
      <c r="A459" s="15"/>
      <c r="B459" s="15"/>
      <c r="C459" s="15"/>
      <c r="D459" s="15"/>
      <c r="E459" s="15"/>
      <c r="F459" s="15"/>
      <c r="G459" s="15"/>
      <c r="H459" s="15"/>
    </row>
    <row r="460" spans="1:8" ht="15.75" customHeight="1">
      <c r="A460" s="15"/>
      <c r="B460" s="15"/>
      <c r="C460" s="15"/>
      <c r="D460" s="15"/>
      <c r="E460" s="15"/>
      <c r="F460" s="15"/>
      <c r="G460" s="15"/>
      <c r="H460" s="15"/>
    </row>
    <row r="461" spans="1:8" ht="15.75" customHeight="1">
      <c r="A461" s="15"/>
      <c r="B461" s="15"/>
      <c r="C461" s="15"/>
      <c r="D461" s="15"/>
      <c r="E461" s="15"/>
      <c r="F461" s="15"/>
      <c r="G461" s="15"/>
      <c r="H461" s="15"/>
    </row>
    <row r="462" spans="1:8" ht="15.75" customHeight="1">
      <c r="A462" s="15"/>
      <c r="B462" s="15"/>
      <c r="C462" s="15"/>
      <c r="D462" s="15"/>
      <c r="E462" s="15"/>
      <c r="F462" s="15"/>
      <c r="G462" s="15"/>
      <c r="H462" s="15"/>
    </row>
    <row r="463" spans="1:8" ht="15.75" customHeight="1">
      <c r="A463" s="15"/>
      <c r="B463" s="15"/>
      <c r="C463" s="15"/>
      <c r="D463" s="15"/>
      <c r="E463" s="15"/>
      <c r="F463" s="15"/>
      <c r="G463" s="15"/>
      <c r="H463" s="15"/>
    </row>
    <row r="464" spans="1:8" ht="15.75" customHeight="1">
      <c r="A464" s="15"/>
      <c r="B464" s="15"/>
      <c r="C464" s="15"/>
      <c r="D464" s="15"/>
      <c r="E464" s="15"/>
      <c r="F464" s="15"/>
      <c r="G464" s="15"/>
      <c r="H464" s="15"/>
    </row>
    <row r="465" spans="1:8" ht="15.75" customHeight="1">
      <c r="A465" s="15"/>
      <c r="B465" s="15"/>
      <c r="C465" s="15"/>
      <c r="D465" s="15"/>
      <c r="E465" s="15"/>
      <c r="F465" s="15"/>
      <c r="G465" s="15"/>
      <c r="H465" s="15"/>
    </row>
    <row r="466" spans="1:8" ht="15.75" customHeight="1">
      <c r="A466" s="15"/>
      <c r="B466" s="15"/>
      <c r="C466" s="15"/>
      <c r="D466" s="15"/>
      <c r="E466" s="15"/>
      <c r="F466" s="15"/>
      <c r="G466" s="15"/>
      <c r="H466" s="15"/>
    </row>
    <row r="467" spans="1:8" ht="15.75" customHeight="1">
      <c r="A467" s="15"/>
      <c r="B467" s="15"/>
      <c r="C467" s="15"/>
      <c r="D467" s="15"/>
      <c r="E467" s="15"/>
      <c r="F467" s="15"/>
      <c r="G467" s="15"/>
      <c r="H467" s="15"/>
    </row>
    <row r="468" spans="1:8" ht="15.75" customHeight="1">
      <c r="A468" s="15"/>
      <c r="B468" s="15"/>
      <c r="C468" s="15"/>
      <c r="D468" s="15"/>
      <c r="E468" s="15"/>
      <c r="F468" s="15"/>
      <c r="G468" s="15"/>
      <c r="H468" s="15"/>
    </row>
    <row r="469" spans="1:8" ht="15.75" customHeight="1">
      <c r="A469" s="15"/>
      <c r="B469" s="15"/>
      <c r="C469" s="15"/>
      <c r="D469" s="15"/>
      <c r="E469" s="15"/>
      <c r="F469" s="15"/>
      <c r="G469" s="15"/>
      <c r="H469" s="15"/>
    </row>
    <row r="470" spans="1:8" ht="15.75" customHeight="1">
      <c r="A470" s="15"/>
      <c r="B470" s="15"/>
      <c r="C470" s="15"/>
      <c r="D470" s="15"/>
      <c r="E470" s="15"/>
      <c r="F470" s="15"/>
      <c r="G470" s="15"/>
      <c r="H470" s="15"/>
    </row>
    <row r="471" spans="1:8" ht="15.75" customHeight="1">
      <c r="A471" s="15"/>
      <c r="B471" s="15"/>
      <c r="C471" s="15"/>
      <c r="D471" s="15"/>
      <c r="E471" s="15"/>
      <c r="F471" s="15"/>
      <c r="G471" s="15"/>
      <c r="H471" s="15"/>
    </row>
    <row r="472" spans="1:8" ht="15.75" customHeight="1">
      <c r="A472" s="15"/>
      <c r="B472" s="15"/>
      <c r="C472" s="15"/>
      <c r="D472" s="15"/>
      <c r="E472" s="15"/>
      <c r="F472" s="15"/>
      <c r="G472" s="15"/>
      <c r="H472" s="15"/>
    </row>
    <row r="473" spans="1:8" ht="15.75" customHeight="1">
      <c r="A473" s="15"/>
      <c r="B473" s="15"/>
      <c r="C473" s="15"/>
      <c r="D473" s="15"/>
      <c r="E473" s="15"/>
      <c r="F473" s="15"/>
      <c r="G473" s="15"/>
      <c r="H473" s="15"/>
    </row>
    <row r="474" spans="1:8" ht="15.75" customHeight="1">
      <c r="A474" s="15"/>
      <c r="B474" s="15"/>
      <c r="C474" s="15"/>
      <c r="D474" s="15"/>
      <c r="E474" s="15"/>
      <c r="F474" s="15"/>
      <c r="G474" s="15"/>
      <c r="H474" s="15"/>
    </row>
    <row r="475" spans="1:8" ht="15.75" customHeight="1">
      <c r="A475" s="15"/>
      <c r="B475" s="15"/>
      <c r="C475" s="15"/>
      <c r="D475" s="15"/>
      <c r="E475" s="15"/>
      <c r="F475" s="15"/>
      <c r="G475" s="15"/>
      <c r="H475" s="15"/>
    </row>
    <row r="476" spans="1:8" ht="15.75" customHeight="1">
      <c r="A476" s="15"/>
      <c r="B476" s="15"/>
      <c r="C476" s="15"/>
      <c r="D476" s="15"/>
      <c r="E476" s="15"/>
      <c r="F476" s="15"/>
      <c r="G476" s="15"/>
      <c r="H476" s="15"/>
    </row>
    <row r="477" spans="1:8" ht="15.75" customHeight="1">
      <c r="A477" s="15"/>
      <c r="B477" s="15"/>
      <c r="C477" s="15"/>
      <c r="D477" s="15"/>
      <c r="E477" s="15"/>
      <c r="F477" s="15"/>
      <c r="G477" s="15"/>
      <c r="H477" s="15"/>
    </row>
    <row r="478" spans="1:8" ht="15.75" customHeight="1">
      <c r="A478" s="15"/>
      <c r="B478" s="15"/>
      <c r="C478" s="15"/>
      <c r="D478" s="15"/>
      <c r="E478" s="15"/>
      <c r="F478" s="15"/>
      <c r="G478" s="15"/>
      <c r="H478" s="15"/>
    </row>
    <row r="479" spans="1:8" ht="15.75" customHeight="1">
      <c r="A479" s="15"/>
      <c r="B479" s="15"/>
      <c r="C479" s="15"/>
      <c r="D479" s="15"/>
      <c r="E479" s="15"/>
      <c r="F479" s="15"/>
      <c r="G479" s="15"/>
      <c r="H479" s="15"/>
    </row>
    <row r="480" spans="1:8" ht="15.75" customHeight="1">
      <c r="A480" s="15"/>
      <c r="B480" s="15"/>
      <c r="C480" s="15"/>
      <c r="D480" s="15"/>
      <c r="E480" s="15"/>
      <c r="F480" s="15"/>
      <c r="G480" s="15"/>
      <c r="H480" s="15"/>
    </row>
    <row r="481" spans="1:8" ht="15.75" customHeight="1">
      <c r="A481" s="15"/>
      <c r="B481" s="15"/>
      <c r="C481" s="15"/>
      <c r="D481" s="15"/>
      <c r="E481" s="15"/>
      <c r="F481" s="15"/>
      <c r="G481" s="15"/>
      <c r="H481" s="15"/>
    </row>
    <row r="482" spans="1:8" ht="15.75" customHeight="1">
      <c r="A482" s="15"/>
      <c r="B482" s="15"/>
      <c r="C482" s="15"/>
      <c r="D482" s="15"/>
      <c r="E482" s="15"/>
      <c r="F482" s="15"/>
      <c r="G482" s="15"/>
      <c r="H482" s="15"/>
    </row>
    <row r="483" spans="1:8" ht="15.75" customHeight="1">
      <c r="A483" s="15"/>
      <c r="B483" s="15"/>
      <c r="C483" s="15"/>
      <c r="D483" s="15"/>
      <c r="E483" s="15"/>
      <c r="F483" s="15"/>
      <c r="G483" s="15"/>
      <c r="H483" s="15"/>
    </row>
    <row r="484" spans="1:8" ht="15.75" customHeight="1">
      <c r="A484" s="15"/>
      <c r="B484" s="15"/>
      <c r="C484" s="15"/>
      <c r="D484" s="15"/>
      <c r="E484" s="15"/>
      <c r="F484" s="15"/>
      <c r="G484" s="15"/>
      <c r="H484" s="15"/>
    </row>
    <row r="485" spans="1:8" ht="15.75" customHeight="1">
      <c r="A485" s="15"/>
      <c r="B485" s="15"/>
      <c r="C485" s="15"/>
      <c r="D485" s="15"/>
      <c r="E485" s="15"/>
      <c r="F485" s="15"/>
      <c r="G485" s="15"/>
      <c r="H485" s="15"/>
    </row>
    <row r="486" spans="1:8" ht="15.75" customHeight="1">
      <c r="A486" s="15"/>
      <c r="B486" s="15"/>
      <c r="C486" s="15"/>
      <c r="D486" s="15"/>
      <c r="E486" s="15"/>
      <c r="F486" s="15"/>
      <c r="G486" s="15"/>
      <c r="H486" s="15"/>
    </row>
    <row r="487" spans="1:8" ht="15.75" customHeight="1">
      <c r="A487" s="15"/>
      <c r="B487" s="15"/>
      <c r="C487" s="15"/>
      <c r="D487" s="15"/>
      <c r="E487" s="15"/>
      <c r="F487" s="15"/>
      <c r="G487" s="15"/>
      <c r="H487" s="15"/>
    </row>
    <row r="488" spans="1:8" ht="15.75" customHeight="1">
      <c r="A488" s="15"/>
      <c r="B488" s="15"/>
      <c r="C488" s="15"/>
      <c r="D488" s="15"/>
      <c r="E488" s="15"/>
      <c r="F488" s="15"/>
      <c r="G488" s="15"/>
      <c r="H488" s="15"/>
    </row>
    <row r="489" spans="1:8" ht="15.75" customHeight="1">
      <c r="A489" s="15"/>
      <c r="B489" s="15"/>
      <c r="C489" s="15"/>
      <c r="D489" s="15"/>
      <c r="E489" s="15"/>
      <c r="F489" s="15"/>
      <c r="G489" s="15"/>
      <c r="H489" s="15"/>
    </row>
    <row r="490" spans="1:8" ht="15.75" customHeight="1">
      <c r="A490" s="15"/>
      <c r="B490" s="15"/>
      <c r="C490" s="15"/>
      <c r="D490" s="15"/>
      <c r="E490" s="15"/>
      <c r="F490" s="15"/>
      <c r="G490" s="15"/>
      <c r="H490" s="15"/>
    </row>
    <row r="491" spans="1:8" ht="15.75" customHeight="1">
      <c r="A491" s="15"/>
      <c r="B491" s="15"/>
      <c r="C491" s="15"/>
      <c r="D491" s="15"/>
      <c r="E491" s="15"/>
      <c r="F491" s="15"/>
      <c r="G491" s="15"/>
      <c r="H491" s="15"/>
    </row>
    <row r="492" spans="1:8" ht="15.75" customHeight="1">
      <c r="A492" s="15"/>
      <c r="B492" s="15"/>
      <c r="C492" s="15"/>
      <c r="D492" s="15"/>
      <c r="E492" s="15"/>
      <c r="F492" s="15"/>
      <c r="G492" s="15"/>
      <c r="H492" s="15"/>
    </row>
    <row r="493" spans="1:8" ht="15.75" customHeight="1">
      <c r="A493" s="15"/>
      <c r="B493" s="15"/>
      <c r="C493" s="15"/>
      <c r="D493" s="15"/>
      <c r="E493" s="15"/>
      <c r="F493" s="15"/>
      <c r="G493" s="15"/>
      <c r="H493" s="15"/>
    </row>
    <row r="494" spans="1:8" ht="15.75" customHeight="1">
      <c r="A494" s="15"/>
      <c r="B494" s="15"/>
      <c r="C494" s="15"/>
      <c r="D494" s="15"/>
      <c r="E494" s="15"/>
      <c r="F494" s="15"/>
      <c r="G494" s="15"/>
      <c r="H494" s="15"/>
    </row>
    <row r="495" spans="1:8" ht="15.75" customHeight="1">
      <c r="A495" s="15"/>
      <c r="B495" s="15"/>
      <c r="C495" s="15"/>
      <c r="D495" s="15"/>
      <c r="E495" s="15"/>
      <c r="F495" s="15"/>
      <c r="G495" s="15"/>
      <c r="H495" s="15"/>
    </row>
    <row r="496" spans="1:8" ht="15.75" customHeight="1">
      <c r="A496" s="15"/>
      <c r="B496" s="15"/>
      <c r="C496" s="15"/>
      <c r="D496" s="15"/>
      <c r="E496" s="15"/>
      <c r="F496" s="15"/>
      <c r="G496" s="15"/>
      <c r="H496" s="15"/>
    </row>
    <row r="497" spans="1:8" ht="15.75" customHeight="1">
      <c r="A497" s="15"/>
      <c r="B497" s="15"/>
      <c r="C497" s="15"/>
      <c r="D497" s="15"/>
      <c r="E497" s="15"/>
      <c r="F497" s="15"/>
      <c r="G497" s="15"/>
      <c r="H497" s="15"/>
    </row>
    <row r="498" spans="1:8" ht="15.75" customHeight="1">
      <c r="A498" s="15"/>
      <c r="B498" s="15"/>
      <c r="C498" s="15"/>
      <c r="D498" s="15"/>
      <c r="E498" s="15"/>
      <c r="F498" s="15"/>
      <c r="G498" s="15"/>
      <c r="H498" s="15"/>
    </row>
    <row r="499" spans="1:8" ht="15.75" customHeight="1">
      <c r="A499" s="15"/>
      <c r="B499" s="15"/>
      <c r="C499" s="15"/>
      <c r="D499" s="15"/>
      <c r="E499" s="15"/>
      <c r="F499" s="15"/>
      <c r="G499" s="15"/>
      <c r="H499" s="15"/>
    </row>
    <row r="500" spans="1:8" ht="15.75" customHeight="1">
      <c r="A500" s="15"/>
      <c r="B500" s="15"/>
      <c r="C500" s="15"/>
      <c r="D500" s="15"/>
      <c r="E500" s="15"/>
      <c r="F500" s="15"/>
      <c r="G500" s="15"/>
      <c r="H500" s="15"/>
    </row>
    <row r="501" spans="1:8" ht="15.75" customHeight="1">
      <c r="A501" s="15"/>
      <c r="B501" s="15"/>
      <c r="C501" s="15"/>
      <c r="D501" s="15"/>
      <c r="E501" s="15"/>
      <c r="F501" s="15"/>
      <c r="G501" s="15"/>
      <c r="H501" s="15"/>
    </row>
    <row r="502" spans="1:8" ht="15.75" customHeight="1">
      <c r="A502" s="15"/>
      <c r="B502" s="15"/>
      <c r="C502" s="15"/>
      <c r="D502" s="15"/>
      <c r="E502" s="15"/>
      <c r="F502" s="15"/>
      <c r="G502" s="15"/>
      <c r="H502" s="15"/>
    </row>
    <row r="503" spans="1:8" ht="15.75" customHeight="1">
      <c r="A503" s="15"/>
      <c r="B503" s="15"/>
      <c r="C503" s="15"/>
      <c r="D503" s="15"/>
      <c r="E503" s="15"/>
      <c r="F503" s="15"/>
      <c r="G503" s="15"/>
      <c r="H503" s="15"/>
    </row>
    <row r="504" spans="1:8" ht="15.75" customHeight="1">
      <c r="A504" s="15"/>
      <c r="B504" s="15"/>
      <c r="C504" s="15"/>
      <c r="D504" s="15"/>
      <c r="E504" s="15"/>
      <c r="F504" s="15"/>
      <c r="G504" s="15"/>
      <c r="H504" s="15"/>
    </row>
    <row r="505" spans="1:8" ht="15.75" customHeight="1">
      <c r="A505" s="15"/>
      <c r="B505" s="15"/>
      <c r="C505" s="15"/>
      <c r="D505" s="15"/>
      <c r="E505" s="15"/>
      <c r="F505" s="15"/>
      <c r="G505" s="15"/>
      <c r="H505" s="15"/>
    </row>
    <row r="506" spans="1:8" ht="15.75" customHeight="1">
      <c r="A506" s="15"/>
      <c r="B506" s="15"/>
      <c r="C506" s="15"/>
      <c r="D506" s="15"/>
      <c r="E506" s="15"/>
      <c r="F506" s="15"/>
      <c r="G506" s="15"/>
      <c r="H506" s="15"/>
    </row>
    <row r="507" spans="1:8" ht="15.75" customHeight="1">
      <c r="A507" s="15"/>
      <c r="B507" s="15"/>
      <c r="C507" s="15"/>
      <c r="D507" s="15"/>
      <c r="E507" s="15"/>
      <c r="F507" s="15"/>
      <c r="G507" s="15"/>
      <c r="H507" s="15"/>
    </row>
    <row r="508" spans="1:8" ht="15.75" customHeight="1">
      <c r="A508" s="15"/>
      <c r="B508" s="15"/>
      <c r="C508" s="15"/>
      <c r="D508" s="15"/>
      <c r="E508" s="15"/>
      <c r="F508" s="15"/>
      <c r="G508" s="15"/>
      <c r="H508" s="15"/>
    </row>
    <row r="509" spans="1:8" ht="15.75" customHeight="1">
      <c r="A509" s="15"/>
      <c r="B509" s="15"/>
      <c r="C509" s="15"/>
      <c r="D509" s="15"/>
      <c r="E509" s="15"/>
      <c r="F509" s="15"/>
      <c r="G509" s="15"/>
      <c r="H509" s="15"/>
    </row>
    <row r="510" spans="1:8" ht="15.75" customHeight="1">
      <c r="A510" s="15"/>
      <c r="B510" s="15"/>
      <c r="C510" s="15"/>
      <c r="D510" s="15"/>
      <c r="E510" s="15"/>
      <c r="F510" s="15"/>
      <c r="G510" s="15"/>
      <c r="H510" s="15"/>
    </row>
    <row r="511" spans="1:8" ht="15.75" customHeight="1">
      <c r="A511" s="15"/>
      <c r="B511" s="15"/>
      <c r="C511" s="15"/>
      <c r="D511" s="15"/>
      <c r="E511" s="15"/>
      <c r="F511" s="15"/>
      <c r="G511" s="15"/>
      <c r="H511" s="15"/>
    </row>
    <row r="512" spans="1:8" ht="15.75" customHeight="1">
      <c r="A512" s="15"/>
      <c r="B512" s="15"/>
      <c r="C512" s="15"/>
      <c r="D512" s="15"/>
      <c r="E512" s="15"/>
      <c r="F512" s="15"/>
      <c r="G512" s="15"/>
      <c r="H512" s="15"/>
    </row>
    <row r="513" spans="1:8" ht="15.75" customHeight="1">
      <c r="A513" s="15"/>
      <c r="B513" s="15"/>
      <c r="C513" s="15"/>
      <c r="D513" s="15"/>
      <c r="E513" s="15"/>
      <c r="F513" s="15"/>
      <c r="G513" s="15"/>
      <c r="H513" s="15"/>
    </row>
    <row r="514" spans="1:8" ht="15.75" customHeight="1">
      <c r="A514" s="15"/>
      <c r="B514" s="15"/>
      <c r="C514" s="15"/>
      <c r="D514" s="15"/>
      <c r="E514" s="15"/>
      <c r="F514" s="15"/>
      <c r="G514" s="15"/>
      <c r="H514" s="15"/>
    </row>
    <row r="515" spans="1:8" ht="15.75" customHeight="1">
      <c r="A515" s="15"/>
      <c r="B515" s="15"/>
      <c r="C515" s="15"/>
      <c r="D515" s="15"/>
      <c r="E515" s="15"/>
      <c r="F515" s="15"/>
      <c r="G515" s="15"/>
      <c r="H515" s="15"/>
    </row>
    <row r="516" spans="1:8" ht="15.75" customHeight="1">
      <c r="A516" s="15"/>
      <c r="B516" s="15"/>
      <c r="C516" s="15"/>
      <c r="D516" s="15"/>
      <c r="E516" s="15"/>
      <c r="F516" s="15"/>
      <c r="G516" s="15"/>
      <c r="H516" s="15"/>
    </row>
    <row r="517" spans="1:8" ht="15.75" customHeight="1">
      <c r="A517" s="15"/>
      <c r="B517" s="15"/>
      <c r="C517" s="15"/>
      <c r="D517" s="15"/>
      <c r="E517" s="15"/>
      <c r="F517" s="15"/>
      <c r="G517" s="15"/>
      <c r="H517" s="15"/>
    </row>
    <row r="518" spans="1:8" ht="15.75" customHeight="1">
      <c r="A518" s="15"/>
      <c r="B518" s="15"/>
      <c r="C518" s="15"/>
      <c r="D518" s="15"/>
      <c r="E518" s="15"/>
      <c r="F518" s="15"/>
      <c r="G518" s="15"/>
      <c r="H518" s="15"/>
    </row>
    <row r="519" spans="1:8" ht="15.75" customHeight="1">
      <c r="A519" s="15"/>
      <c r="B519" s="15"/>
      <c r="C519" s="15"/>
      <c r="D519" s="15"/>
      <c r="E519" s="15"/>
      <c r="F519" s="15"/>
      <c r="G519" s="15"/>
      <c r="H519" s="15"/>
    </row>
    <row r="520" spans="1:8" ht="15.75" customHeight="1">
      <c r="A520" s="15"/>
      <c r="B520" s="15"/>
      <c r="C520" s="15"/>
      <c r="D520" s="15"/>
      <c r="E520" s="15"/>
      <c r="F520" s="15"/>
      <c r="G520" s="15"/>
      <c r="H520" s="15"/>
    </row>
    <row r="521" spans="1:8" ht="15.75" customHeight="1">
      <c r="A521" s="15"/>
      <c r="B521" s="15"/>
      <c r="C521" s="15"/>
      <c r="D521" s="15"/>
      <c r="E521" s="15"/>
      <c r="F521" s="15"/>
      <c r="G521" s="15"/>
      <c r="H521" s="15"/>
    </row>
    <row r="522" spans="1:8" ht="15.75" customHeight="1">
      <c r="A522" s="15"/>
      <c r="B522" s="15"/>
      <c r="C522" s="15"/>
      <c r="D522" s="15"/>
      <c r="E522" s="15"/>
      <c r="F522" s="15"/>
      <c r="G522" s="15"/>
      <c r="H522" s="15"/>
    </row>
    <row r="523" spans="1:8" ht="15.75" customHeight="1">
      <c r="A523" s="15"/>
      <c r="B523" s="15"/>
      <c r="C523" s="15"/>
      <c r="D523" s="15"/>
      <c r="E523" s="15"/>
      <c r="F523" s="15"/>
      <c r="G523" s="15"/>
      <c r="H523" s="15"/>
    </row>
    <row r="524" spans="1:8" ht="15.75" customHeight="1">
      <c r="A524" s="15"/>
      <c r="B524" s="15"/>
      <c r="C524" s="15"/>
      <c r="D524" s="15"/>
      <c r="E524" s="15"/>
      <c r="F524" s="15"/>
      <c r="G524" s="15"/>
      <c r="H524" s="15"/>
    </row>
    <row r="525" spans="1:8" ht="15.75" customHeight="1">
      <c r="A525" s="15"/>
      <c r="B525" s="15"/>
      <c r="C525" s="15"/>
      <c r="D525" s="15"/>
      <c r="E525" s="15"/>
      <c r="F525" s="15"/>
      <c r="G525" s="15"/>
      <c r="H525" s="15"/>
    </row>
    <row r="526" spans="1:8" ht="15.75" customHeight="1">
      <c r="A526" s="15"/>
      <c r="B526" s="15"/>
      <c r="C526" s="15"/>
      <c r="D526" s="15"/>
      <c r="E526" s="15"/>
      <c r="F526" s="15"/>
      <c r="G526" s="15"/>
      <c r="H526" s="15"/>
    </row>
    <row r="527" spans="1:8" ht="15.75" customHeight="1">
      <c r="A527" s="15"/>
      <c r="B527" s="15"/>
      <c r="C527" s="15"/>
      <c r="D527" s="15"/>
      <c r="E527" s="15"/>
      <c r="F527" s="15"/>
      <c r="G527" s="15"/>
      <c r="H527" s="15"/>
    </row>
    <row r="528" spans="1:8" ht="15.75" customHeight="1">
      <c r="A528" s="15"/>
      <c r="B528" s="15"/>
      <c r="C528" s="15"/>
      <c r="D528" s="15"/>
      <c r="E528" s="15"/>
      <c r="F528" s="15"/>
      <c r="G528" s="15"/>
      <c r="H528" s="15"/>
    </row>
    <row r="529" spans="1:8" ht="15.75" customHeight="1">
      <c r="A529" s="15"/>
      <c r="B529" s="15"/>
      <c r="C529" s="15"/>
      <c r="D529" s="15"/>
      <c r="E529" s="15"/>
      <c r="F529" s="15"/>
      <c r="G529" s="15"/>
      <c r="H529" s="15"/>
    </row>
    <row r="530" spans="1:8" ht="15.75" customHeight="1">
      <c r="A530" s="15"/>
      <c r="B530" s="15"/>
      <c r="C530" s="15"/>
      <c r="D530" s="15"/>
      <c r="E530" s="15"/>
      <c r="F530" s="15"/>
      <c r="G530" s="15"/>
      <c r="H530" s="15"/>
    </row>
    <row r="531" spans="1:8" ht="15.75" customHeight="1">
      <c r="A531" s="15"/>
      <c r="B531" s="15"/>
      <c r="C531" s="15"/>
      <c r="D531" s="15"/>
      <c r="E531" s="15"/>
      <c r="F531" s="15"/>
      <c r="G531" s="15"/>
      <c r="H531" s="15"/>
    </row>
    <row r="532" spans="1:8" ht="15.75" customHeight="1">
      <c r="A532" s="15"/>
      <c r="B532" s="15"/>
      <c r="C532" s="15"/>
      <c r="D532" s="15"/>
      <c r="E532" s="15"/>
      <c r="F532" s="15"/>
      <c r="G532" s="15"/>
      <c r="H532" s="15"/>
    </row>
    <row r="533" spans="1:8" ht="15.75" customHeight="1">
      <c r="A533" s="15"/>
      <c r="B533" s="15"/>
      <c r="C533" s="15"/>
      <c r="D533" s="15"/>
      <c r="E533" s="15"/>
      <c r="F533" s="15"/>
      <c r="G533" s="15"/>
      <c r="H533" s="15"/>
    </row>
    <row r="534" spans="1:8" ht="15.75" customHeight="1">
      <c r="A534" s="15"/>
      <c r="B534" s="15"/>
      <c r="C534" s="15"/>
      <c r="D534" s="15"/>
      <c r="E534" s="15"/>
      <c r="F534" s="15"/>
      <c r="G534" s="15"/>
      <c r="H534" s="15"/>
    </row>
    <row r="535" spans="1:8" ht="15.75" customHeight="1">
      <c r="A535" s="15"/>
      <c r="B535" s="15"/>
      <c r="C535" s="15"/>
      <c r="D535" s="15"/>
      <c r="E535" s="15"/>
      <c r="F535" s="15"/>
      <c r="G535" s="15"/>
      <c r="H535" s="15"/>
    </row>
    <row r="536" spans="1:8" ht="15.75" customHeight="1">
      <c r="A536" s="15"/>
      <c r="B536" s="15"/>
      <c r="C536" s="15"/>
      <c r="D536" s="15"/>
      <c r="E536" s="15"/>
      <c r="F536" s="15"/>
      <c r="G536" s="15"/>
      <c r="H536" s="15"/>
    </row>
    <row r="537" spans="1:8" ht="15.75" customHeight="1">
      <c r="A537" s="15"/>
      <c r="B537" s="15"/>
      <c r="C537" s="15"/>
      <c r="D537" s="15"/>
      <c r="E537" s="15"/>
      <c r="F537" s="15"/>
      <c r="G537" s="15"/>
      <c r="H537" s="15"/>
    </row>
    <row r="538" spans="1:8" ht="15.75" customHeight="1">
      <c r="A538" s="15"/>
      <c r="B538" s="15"/>
      <c r="C538" s="15"/>
      <c r="D538" s="15"/>
      <c r="E538" s="15"/>
      <c r="F538" s="15"/>
      <c r="G538" s="15"/>
      <c r="H538" s="15"/>
    </row>
    <row r="539" spans="1:8" ht="15.75" customHeight="1">
      <c r="A539" s="15"/>
      <c r="B539" s="15"/>
      <c r="C539" s="15"/>
      <c r="D539" s="15"/>
      <c r="E539" s="15"/>
      <c r="F539" s="15"/>
      <c r="G539" s="15"/>
      <c r="H539" s="15"/>
    </row>
    <row r="540" spans="1:8" ht="15.75" customHeight="1">
      <c r="A540" s="15"/>
      <c r="B540" s="15"/>
      <c r="C540" s="15"/>
      <c r="D540" s="15"/>
      <c r="E540" s="15"/>
      <c r="F540" s="15"/>
      <c r="G540" s="15"/>
      <c r="H540" s="15"/>
    </row>
    <row r="541" spans="1:8" ht="15.75" customHeight="1">
      <c r="A541" s="15"/>
      <c r="B541" s="15"/>
      <c r="C541" s="15"/>
      <c r="D541" s="15"/>
      <c r="E541" s="15"/>
      <c r="F541" s="15"/>
      <c r="G541" s="15"/>
      <c r="H541" s="15"/>
    </row>
    <row r="542" spans="1:8" ht="15.75" customHeight="1">
      <c r="A542" s="15"/>
      <c r="B542" s="15"/>
      <c r="C542" s="15"/>
      <c r="D542" s="15"/>
      <c r="E542" s="15"/>
      <c r="F542" s="15"/>
      <c r="G542" s="15"/>
      <c r="H542" s="15"/>
    </row>
    <row r="543" spans="1:8" ht="15.75" customHeight="1">
      <c r="A543" s="15"/>
      <c r="B543" s="15"/>
      <c r="C543" s="15"/>
      <c r="D543" s="15"/>
      <c r="E543" s="15"/>
      <c r="F543" s="15"/>
      <c r="G543" s="15"/>
      <c r="H543" s="15"/>
    </row>
    <row r="544" spans="1:8" ht="15.75" customHeight="1">
      <c r="A544" s="15"/>
      <c r="B544" s="15"/>
      <c r="C544" s="15"/>
      <c r="D544" s="15"/>
      <c r="E544" s="15"/>
      <c r="F544" s="15"/>
      <c r="G544" s="15"/>
      <c r="H544" s="15"/>
    </row>
    <row r="545" spans="1:8" ht="15.75" customHeight="1">
      <c r="A545" s="15"/>
      <c r="B545" s="15"/>
      <c r="C545" s="15"/>
      <c r="D545" s="15"/>
      <c r="E545" s="15"/>
      <c r="F545" s="15"/>
      <c r="G545" s="15"/>
      <c r="H545" s="15"/>
    </row>
    <row r="546" spans="1:8" ht="15.75" customHeight="1">
      <c r="A546" s="15"/>
      <c r="B546" s="15"/>
      <c r="C546" s="15"/>
      <c r="D546" s="15"/>
      <c r="E546" s="15"/>
      <c r="F546" s="15"/>
      <c r="G546" s="15"/>
      <c r="H546" s="15"/>
    </row>
    <row r="547" spans="1:8" ht="15.75" customHeight="1">
      <c r="A547" s="15"/>
      <c r="B547" s="15"/>
      <c r="C547" s="15"/>
      <c r="D547" s="15"/>
      <c r="E547" s="15"/>
      <c r="F547" s="15"/>
      <c r="G547" s="15"/>
      <c r="H547" s="15"/>
    </row>
    <row r="548" spans="1:8" ht="15.75" customHeight="1">
      <c r="A548" s="15"/>
      <c r="B548" s="15"/>
      <c r="C548" s="15"/>
      <c r="D548" s="15"/>
      <c r="E548" s="15"/>
      <c r="F548" s="15"/>
      <c r="G548" s="15"/>
      <c r="H548" s="15"/>
    </row>
    <row r="549" spans="1:8" ht="15.75" customHeight="1">
      <c r="A549" s="15"/>
      <c r="B549" s="15"/>
      <c r="C549" s="15"/>
      <c r="D549" s="15"/>
      <c r="E549" s="15"/>
      <c r="F549" s="15"/>
      <c r="G549" s="15"/>
      <c r="H549" s="15"/>
    </row>
    <row r="550" spans="1:8" ht="15.75" customHeight="1">
      <c r="A550" s="15"/>
      <c r="B550" s="15"/>
      <c r="C550" s="15"/>
      <c r="D550" s="15"/>
      <c r="E550" s="15"/>
      <c r="F550" s="15"/>
      <c r="G550" s="15"/>
      <c r="H550" s="15"/>
    </row>
    <row r="551" spans="1:8" ht="15.75" customHeight="1">
      <c r="A551" s="15"/>
      <c r="B551" s="15"/>
      <c r="C551" s="15"/>
      <c r="D551" s="15"/>
      <c r="E551" s="15"/>
      <c r="F551" s="15"/>
      <c r="G551" s="15"/>
      <c r="H551" s="15"/>
    </row>
    <row r="552" spans="1:8" ht="15.75" customHeight="1">
      <c r="A552" s="15"/>
      <c r="B552" s="15"/>
      <c r="C552" s="15"/>
      <c r="D552" s="15"/>
      <c r="E552" s="15"/>
      <c r="F552" s="15"/>
      <c r="G552" s="15"/>
      <c r="H552" s="15"/>
    </row>
    <row r="553" spans="1:8" ht="15.75" customHeight="1">
      <c r="A553" s="15"/>
      <c r="B553" s="15"/>
      <c r="C553" s="15"/>
      <c r="D553" s="15"/>
      <c r="E553" s="15"/>
      <c r="F553" s="15"/>
      <c r="G553" s="15"/>
      <c r="H553" s="15"/>
    </row>
    <row r="554" spans="1:8" ht="15.75" customHeight="1">
      <c r="A554" s="15"/>
      <c r="B554" s="15"/>
      <c r="C554" s="15"/>
      <c r="D554" s="15"/>
      <c r="E554" s="15"/>
      <c r="F554" s="15"/>
      <c r="G554" s="15"/>
      <c r="H554" s="15"/>
    </row>
    <row r="555" spans="1:8" ht="15.75" customHeight="1">
      <c r="A555" s="15"/>
      <c r="B555" s="15"/>
      <c r="C555" s="15"/>
      <c r="D555" s="15"/>
      <c r="E555" s="15"/>
      <c r="F555" s="15"/>
      <c r="G555" s="15"/>
      <c r="H555" s="15"/>
    </row>
    <row r="556" spans="1:8" ht="15.75" customHeight="1">
      <c r="A556" s="15"/>
      <c r="B556" s="15"/>
      <c r="C556" s="15"/>
      <c r="D556" s="15"/>
      <c r="E556" s="15"/>
      <c r="F556" s="15"/>
      <c r="G556" s="15"/>
      <c r="H556" s="15"/>
    </row>
    <row r="557" spans="1:8" ht="15.75" customHeight="1">
      <c r="A557" s="15"/>
      <c r="B557" s="15"/>
      <c r="C557" s="15"/>
      <c r="D557" s="15"/>
      <c r="E557" s="15"/>
      <c r="F557" s="15"/>
      <c r="G557" s="15"/>
      <c r="H557" s="15"/>
    </row>
    <row r="558" spans="1:8" ht="15.75" customHeight="1">
      <c r="A558" s="15"/>
      <c r="B558" s="15"/>
      <c r="C558" s="15"/>
      <c r="D558" s="15"/>
      <c r="E558" s="15"/>
      <c r="F558" s="15"/>
      <c r="G558" s="15"/>
      <c r="H558" s="15"/>
    </row>
    <row r="559" spans="1:8" ht="15.75" customHeight="1">
      <c r="A559" s="15"/>
      <c r="B559" s="15"/>
      <c r="C559" s="15"/>
      <c r="D559" s="15"/>
      <c r="E559" s="15"/>
      <c r="F559" s="15"/>
      <c r="G559" s="15"/>
      <c r="H559" s="15"/>
    </row>
    <row r="560" spans="1:8" ht="15.75" customHeight="1">
      <c r="A560" s="15"/>
      <c r="B560" s="15"/>
      <c r="C560" s="15"/>
      <c r="D560" s="15"/>
      <c r="E560" s="15"/>
      <c r="F560" s="15"/>
      <c r="G560" s="15"/>
      <c r="H560" s="15"/>
    </row>
    <row r="561" spans="1:8" ht="15.75" customHeight="1">
      <c r="A561" s="15"/>
      <c r="B561" s="15"/>
      <c r="C561" s="15"/>
      <c r="D561" s="15"/>
      <c r="E561" s="15"/>
      <c r="F561" s="15"/>
      <c r="G561" s="15"/>
      <c r="H561" s="15"/>
    </row>
    <row r="562" spans="1:8" ht="15.75" customHeight="1">
      <c r="A562" s="15"/>
      <c r="B562" s="15"/>
      <c r="C562" s="15"/>
      <c r="D562" s="15"/>
      <c r="E562" s="15"/>
      <c r="F562" s="15"/>
      <c r="G562" s="15"/>
      <c r="H562" s="15"/>
    </row>
    <row r="563" spans="1:8" ht="15.75" customHeight="1">
      <c r="A563" s="15"/>
      <c r="B563" s="15"/>
      <c r="C563" s="15"/>
      <c r="D563" s="15"/>
      <c r="E563" s="15"/>
      <c r="F563" s="15"/>
      <c r="G563" s="15"/>
      <c r="H563" s="15"/>
    </row>
    <row r="564" spans="1:8" ht="15.75" customHeight="1">
      <c r="A564" s="15"/>
      <c r="B564" s="15"/>
      <c r="C564" s="15"/>
      <c r="D564" s="15"/>
      <c r="E564" s="15"/>
      <c r="F564" s="15"/>
      <c r="G564" s="15"/>
      <c r="H564" s="15"/>
    </row>
    <row r="565" spans="1:8" ht="15.75" customHeight="1">
      <c r="A565" s="15"/>
      <c r="B565" s="15"/>
      <c r="C565" s="15"/>
      <c r="D565" s="15"/>
      <c r="E565" s="15"/>
      <c r="F565" s="15"/>
      <c r="G565" s="15"/>
      <c r="H565" s="15"/>
    </row>
    <row r="566" spans="1:8" ht="15.75" customHeight="1">
      <c r="A566" s="15"/>
      <c r="B566" s="15"/>
      <c r="C566" s="15"/>
      <c r="D566" s="15"/>
      <c r="E566" s="15"/>
      <c r="F566" s="15"/>
      <c r="G566" s="15"/>
      <c r="H566" s="15"/>
    </row>
    <row r="567" spans="1:8" ht="15.75" customHeight="1">
      <c r="A567" s="15"/>
      <c r="B567" s="15"/>
      <c r="C567" s="15"/>
      <c r="D567" s="15"/>
      <c r="E567" s="15"/>
      <c r="F567" s="15"/>
      <c r="G567" s="15"/>
      <c r="H567" s="15"/>
    </row>
    <row r="568" spans="1:8" ht="15.75" customHeight="1">
      <c r="A568" s="15"/>
      <c r="B568" s="15"/>
      <c r="C568" s="15"/>
      <c r="D568" s="15"/>
      <c r="E568" s="15"/>
      <c r="F568" s="15"/>
      <c r="G568" s="15"/>
      <c r="H568" s="15"/>
    </row>
    <row r="569" spans="1:8" ht="15.75" customHeight="1">
      <c r="A569" s="15"/>
      <c r="B569" s="15"/>
      <c r="C569" s="15"/>
      <c r="D569" s="15"/>
      <c r="E569" s="15"/>
      <c r="F569" s="15"/>
      <c r="G569" s="15"/>
      <c r="H569" s="15"/>
    </row>
    <row r="570" spans="1:8" ht="15.75" customHeight="1">
      <c r="A570" s="15"/>
      <c r="B570" s="15"/>
      <c r="C570" s="15"/>
      <c r="D570" s="15"/>
      <c r="E570" s="15"/>
      <c r="F570" s="15"/>
      <c r="G570" s="15"/>
      <c r="H570" s="15"/>
    </row>
    <row r="571" spans="1:8" ht="15.75" customHeight="1">
      <c r="A571" s="15"/>
      <c r="B571" s="15"/>
      <c r="C571" s="15"/>
      <c r="D571" s="15"/>
      <c r="E571" s="15"/>
      <c r="F571" s="15"/>
      <c r="G571" s="15"/>
      <c r="H571" s="15"/>
    </row>
    <row r="572" spans="1:8" ht="15.75" customHeight="1">
      <c r="A572" s="15"/>
      <c r="B572" s="15"/>
      <c r="C572" s="15"/>
      <c r="D572" s="15"/>
      <c r="E572" s="15"/>
      <c r="F572" s="15"/>
      <c r="G572" s="15"/>
      <c r="H572" s="15"/>
    </row>
    <row r="573" spans="1:8" ht="15.75" customHeight="1">
      <c r="A573" s="15"/>
      <c r="B573" s="15"/>
      <c r="C573" s="15"/>
      <c r="D573" s="15"/>
      <c r="E573" s="15"/>
      <c r="F573" s="15"/>
      <c r="G573" s="15"/>
      <c r="H573" s="15"/>
    </row>
    <row r="574" spans="1:8" ht="15.75" customHeight="1">
      <c r="A574" s="15"/>
      <c r="B574" s="15"/>
      <c r="C574" s="15"/>
      <c r="D574" s="15"/>
      <c r="E574" s="15"/>
      <c r="F574" s="15"/>
      <c r="G574" s="15"/>
      <c r="H574" s="15"/>
    </row>
    <row r="575" spans="1:8" ht="15.75" customHeight="1">
      <c r="A575" s="15"/>
      <c r="B575" s="15"/>
      <c r="C575" s="15"/>
      <c r="D575" s="15"/>
      <c r="E575" s="15"/>
      <c r="F575" s="15"/>
      <c r="G575" s="15"/>
      <c r="H575" s="15"/>
    </row>
    <row r="576" spans="1:8" ht="15.75" customHeight="1">
      <c r="A576" s="15"/>
      <c r="B576" s="15"/>
      <c r="C576" s="15"/>
      <c r="D576" s="15"/>
      <c r="E576" s="15"/>
      <c r="F576" s="15"/>
      <c r="G576" s="15"/>
      <c r="H576" s="15"/>
    </row>
    <row r="577" spans="1:8" ht="15.75" customHeight="1">
      <c r="A577" s="15"/>
      <c r="B577" s="15"/>
      <c r="C577" s="15"/>
      <c r="D577" s="15"/>
      <c r="E577" s="15"/>
      <c r="F577" s="15"/>
      <c r="G577" s="15"/>
      <c r="H577" s="15"/>
    </row>
    <row r="578" spans="1:8" ht="15.75" customHeight="1">
      <c r="A578" s="15"/>
      <c r="B578" s="15"/>
      <c r="C578" s="15"/>
      <c r="D578" s="15"/>
      <c r="E578" s="15"/>
      <c r="F578" s="15"/>
      <c r="G578" s="15"/>
      <c r="H578" s="15"/>
    </row>
    <row r="579" spans="1:8" ht="15.75" customHeight="1">
      <c r="A579" s="15"/>
      <c r="B579" s="15"/>
      <c r="C579" s="15"/>
      <c r="D579" s="15"/>
      <c r="E579" s="15"/>
      <c r="F579" s="15"/>
      <c r="G579" s="15"/>
      <c r="H579" s="15"/>
    </row>
    <row r="580" spans="1:8" ht="15.75" customHeight="1">
      <c r="A580" s="15"/>
      <c r="B580" s="15"/>
      <c r="C580" s="15"/>
      <c r="D580" s="15"/>
      <c r="E580" s="15"/>
      <c r="F580" s="15"/>
      <c r="G580" s="15"/>
      <c r="H580" s="15"/>
    </row>
    <row r="581" spans="1:8" ht="15.75" customHeight="1">
      <c r="A581" s="15"/>
      <c r="B581" s="15"/>
      <c r="C581" s="15"/>
      <c r="D581" s="15"/>
      <c r="E581" s="15"/>
      <c r="F581" s="15"/>
      <c r="G581" s="15"/>
      <c r="H581" s="15"/>
    </row>
    <row r="582" spans="1:8" ht="15.75" customHeight="1">
      <c r="A582" s="15"/>
      <c r="B582" s="15"/>
      <c r="C582" s="15"/>
      <c r="D582" s="15"/>
      <c r="E582" s="15"/>
      <c r="F582" s="15"/>
      <c r="G582" s="15"/>
      <c r="H582" s="15"/>
    </row>
    <row r="583" spans="1:8" ht="15.75" customHeight="1">
      <c r="A583" s="15"/>
      <c r="B583" s="15"/>
      <c r="C583" s="15"/>
      <c r="D583" s="15"/>
      <c r="E583" s="15"/>
      <c r="F583" s="15"/>
      <c r="G583" s="15"/>
      <c r="H583" s="15"/>
    </row>
    <row r="584" spans="1:8" ht="15.75" customHeight="1">
      <c r="A584" s="15"/>
      <c r="B584" s="15"/>
      <c r="C584" s="15"/>
      <c r="D584" s="15"/>
      <c r="E584" s="15"/>
      <c r="F584" s="15"/>
      <c r="G584" s="15"/>
      <c r="H584" s="15"/>
    </row>
    <row r="585" spans="1:8" ht="15.75" customHeight="1">
      <c r="A585" s="15"/>
      <c r="B585" s="15"/>
      <c r="C585" s="15"/>
      <c r="D585" s="15"/>
      <c r="E585" s="15"/>
      <c r="F585" s="15"/>
      <c r="G585" s="15"/>
      <c r="H585" s="15"/>
    </row>
    <row r="586" spans="1:8" ht="15.75" customHeight="1">
      <c r="A586" s="15"/>
      <c r="B586" s="15"/>
      <c r="C586" s="15"/>
      <c r="D586" s="15"/>
      <c r="E586" s="15"/>
      <c r="F586" s="15"/>
      <c r="G586" s="15"/>
      <c r="H586" s="15"/>
    </row>
    <row r="587" spans="1:8" ht="15.75" customHeight="1">
      <c r="A587" s="15"/>
      <c r="B587" s="15"/>
      <c r="C587" s="15"/>
      <c r="D587" s="15"/>
      <c r="E587" s="15"/>
      <c r="F587" s="15"/>
      <c r="G587" s="15"/>
      <c r="H587" s="15"/>
    </row>
    <row r="588" spans="1:8" ht="15.75" customHeight="1">
      <c r="A588" s="15"/>
      <c r="B588" s="15"/>
      <c r="C588" s="15"/>
      <c r="D588" s="15"/>
      <c r="E588" s="15"/>
      <c r="F588" s="15"/>
      <c r="G588" s="15"/>
      <c r="H588" s="15"/>
    </row>
    <row r="589" spans="1:8" ht="15.75" customHeight="1">
      <c r="A589" s="15"/>
      <c r="B589" s="15"/>
      <c r="C589" s="15"/>
      <c r="D589" s="15"/>
      <c r="E589" s="15"/>
      <c r="F589" s="15"/>
      <c r="G589" s="15"/>
      <c r="H589" s="15"/>
    </row>
    <row r="590" spans="1:8" ht="15.75" customHeight="1">
      <c r="A590" s="15"/>
      <c r="B590" s="15"/>
      <c r="C590" s="15"/>
      <c r="D590" s="15"/>
      <c r="E590" s="15"/>
      <c r="F590" s="15"/>
      <c r="G590" s="15"/>
      <c r="H590" s="15"/>
    </row>
    <row r="591" spans="1:8" ht="15.75" customHeight="1">
      <c r="A591" s="15"/>
      <c r="B591" s="15"/>
      <c r="C591" s="15"/>
      <c r="D591" s="15"/>
      <c r="E591" s="15"/>
      <c r="F591" s="15"/>
      <c r="G591" s="15"/>
      <c r="H591" s="15"/>
    </row>
    <row r="592" spans="1:8" ht="15.75" customHeight="1">
      <c r="A592" s="15"/>
      <c r="B592" s="15"/>
      <c r="C592" s="15"/>
      <c r="D592" s="15"/>
      <c r="E592" s="15"/>
      <c r="F592" s="15"/>
      <c r="G592" s="15"/>
      <c r="H592" s="15"/>
    </row>
    <row r="593" spans="1:8" ht="15.75" customHeight="1">
      <c r="A593" s="15"/>
      <c r="B593" s="15"/>
      <c r="C593" s="15"/>
      <c r="D593" s="15"/>
      <c r="E593" s="15"/>
      <c r="F593" s="15"/>
      <c r="G593" s="15"/>
      <c r="H593" s="15"/>
    </row>
    <row r="594" spans="1:8" ht="15.75" customHeight="1">
      <c r="A594" s="15"/>
      <c r="B594" s="15"/>
      <c r="C594" s="15"/>
      <c r="D594" s="15"/>
      <c r="E594" s="15"/>
      <c r="F594" s="15"/>
      <c r="G594" s="15"/>
      <c r="H594" s="15"/>
    </row>
    <row r="595" spans="1:8" ht="15.75" customHeight="1">
      <c r="A595" s="15"/>
      <c r="B595" s="15"/>
      <c r="C595" s="15"/>
      <c r="D595" s="15"/>
      <c r="E595" s="15"/>
      <c r="F595" s="15"/>
      <c r="G595" s="15"/>
      <c r="H595" s="15"/>
    </row>
    <row r="596" spans="1:8" ht="15.75" customHeight="1">
      <c r="A596" s="15"/>
      <c r="B596" s="15"/>
      <c r="C596" s="15"/>
      <c r="D596" s="15"/>
      <c r="E596" s="15"/>
      <c r="F596" s="15"/>
      <c r="G596" s="15"/>
      <c r="H596" s="15"/>
    </row>
    <row r="597" spans="1:8" ht="15.75" customHeight="1">
      <c r="A597" s="15"/>
      <c r="B597" s="15"/>
      <c r="C597" s="15"/>
      <c r="D597" s="15"/>
      <c r="E597" s="15"/>
      <c r="F597" s="15"/>
      <c r="G597" s="15"/>
      <c r="H597" s="15"/>
    </row>
    <row r="598" spans="1:8" ht="15.75" customHeight="1">
      <c r="A598" s="15"/>
      <c r="B598" s="15"/>
      <c r="C598" s="15"/>
      <c r="D598" s="15"/>
      <c r="E598" s="15"/>
      <c r="F598" s="15"/>
      <c r="G598" s="15"/>
      <c r="H598" s="15"/>
    </row>
    <row r="599" spans="1:8" ht="15.75" customHeight="1">
      <c r="A599" s="15"/>
      <c r="B599" s="15"/>
      <c r="C599" s="15"/>
      <c r="D599" s="15"/>
      <c r="E599" s="15"/>
      <c r="F599" s="15"/>
      <c r="G599" s="15"/>
      <c r="H599" s="15"/>
    </row>
    <row r="600" spans="1:8" ht="15.75" customHeight="1">
      <c r="A600" s="15"/>
      <c r="B600" s="15"/>
      <c r="C600" s="15"/>
      <c r="D600" s="15"/>
      <c r="E600" s="15"/>
      <c r="F600" s="15"/>
      <c r="G600" s="15"/>
      <c r="H600" s="15"/>
    </row>
    <row r="601" spans="1:8" ht="15.75" customHeight="1">
      <c r="A601" s="15"/>
      <c r="B601" s="15"/>
      <c r="C601" s="15"/>
      <c r="D601" s="15"/>
      <c r="E601" s="15"/>
      <c r="F601" s="15"/>
      <c r="G601" s="15"/>
      <c r="H601" s="15"/>
    </row>
    <row r="602" spans="1:8" ht="15.75" customHeight="1">
      <c r="A602" s="15"/>
      <c r="B602" s="15"/>
      <c r="C602" s="15"/>
      <c r="D602" s="15"/>
      <c r="E602" s="15"/>
      <c r="F602" s="15"/>
      <c r="G602" s="15"/>
      <c r="H602" s="15"/>
    </row>
    <row r="603" spans="1:8" ht="15.75" customHeight="1">
      <c r="A603" s="15"/>
      <c r="B603" s="15"/>
      <c r="C603" s="15"/>
      <c r="D603" s="15"/>
      <c r="E603" s="15"/>
      <c r="F603" s="15"/>
      <c r="G603" s="15"/>
      <c r="H603" s="15"/>
    </row>
    <row r="604" spans="1:8" ht="15.75" customHeight="1">
      <c r="A604" s="15"/>
      <c r="B604" s="15"/>
      <c r="C604" s="15"/>
      <c r="D604" s="15"/>
      <c r="E604" s="15"/>
      <c r="F604" s="15"/>
      <c r="G604" s="15"/>
      <c r="H604" s="15"/>
    </row>
    <row r="605" spans="1:8" ht="15.75" customHeight="1">
      <c r="A605" s="15"/>
      <c r="B605" s="15"/>
      <c r="C605" s="15"/>
      <c r="D605" s="15"/>
      <c r="E605" s="15"/>
      <c r="F605" s="15"/>
      <c r="G605" s="15"/>
      <c r="H605" s="15"/>
    </row>
    <row r="606" spans="1:8" ht="15.75" customHeight="1">
      <c r="A606" s="15"/>
      <c r="B606" s="15"/>
      <c r="C606" s="15"/>
      <c r="D606" s="15"/>
      <c r="E606" s="15"/>
      <c r="F606" s="15"/>
      <c r="G606" s="15"/>
      <c r="H606" s="15"/>
    </row>
    <row r="607" spans="1:8" ht="15.75" customHeight="1">
      <c r="A607" s="15"/>
      <c r="B607" s="15"/>
      <c r="C607" s="15"/>
      <c r="D607" s="15"/>
      <c r="E607" s="15"/>
      <c r="F607" s="15"/>
      <c r="G607" s="15"/>
      <c r="H607" s="15"/>
    </row>
    <row r="608" spans="1:8" ht="15.75" customHeight="1">
      <c r="A608" s="15"/>
      <c r="B608" s="15"/>
      <c r="C608" s="15"/>
      <c r="D608" s="15"/>
      <c r="E608" s="15"/>
      <c r="F608" s="15"/>
      <c r="G608" s="15"/>
      <c r="H608" s="15"/>
    </row>
    <row r="609" spans="1:8" ht="15.75" customHeight="1">
      <c r="A609" s="15"/>
      <c r="B609" s="15"/>
      <c r="C609" s="15"/>
      <c r="D609" s="15"/>
      <c r="E609" s="15"/>
      <c r="F609" s="15"/>
      <c r="G609" s="15"/>
      <c r="H609" s="15"/>
    </row>
    <row r="610" spans="1:8" ht="15.75" customHeight="1">
      <c r="A610" s="15"/>
      <c r="B610" s="15"/>
      <c r="C610" s="15"/>
      <c r="D610" s="15"/>
      <c r="E610" s="15"/>
      <c r="F610" s="15"/>
      <c r="G610" s="15"/>
      <c r="H610" s="15"/>
    </row>
    <row r="611" spans="1:8" ht="15.75" customHeight="1">
      <c r="A611" s="15"/>
      <c r="B611" s="15"/>
      <c r="C611" s="15"/>
      <c r="D611" s="15"/>
      <c r="E611" s="15"/>
      <c r="F611" s="15"/>
      <c r="G611" s="15"/>
      <c r="H611" s="15"/>
    </row>
    <row r="612" spans="1:8" ht="15.75" customHeight="1">
      <c r="A612" s="15"/>
      <c r="B612" s="15"/>
      <c r="C612" s="15"/>
      <c r="D612" s="15"/>
      <c r="E612" s="15"/>
      <c r="F612" s="15"/>
      <c r="G612" s="15"/>
      <c r="H612" s="15"/>
    </row>
    <row r="613" spans="1:8" ht="15.75" customHeight="1">
      <c r="A613" s="15"/>
      <c r="B613" s="15"/>
      <c r="C613" s="15"/>
      <c r="D613" s="15"/>
      <c r="E613" s="15"/>
      <c r="F613" s="15"/>
      <c r="G613" s="15"/>
      <c r="H613" s="15"/>
    </row>
    <row r="614" spans="1:8" ht="15.75" customHeight="1">
      <c r="A614" s="15"/>
      <c r="B614" s="15"/>
      <c r="C614" s="15"/>
      <c r="D614" s="15"/>
      <c r="E614" s="15"/>
      <c r="F614" s="15"/>
      <c r="G614" s="15"/>
      <c r="H614" s="15"/>
    </row>
    <row r="615" spans="1:8" ht="15.75" customHeight="1">
      <c r="A615" s="15"/>
      <c r="B615" s="15"/>
      <c r="C615" s="15"/>
      <c r="D615" s="15"/>
      <c r="E615" s="15"/>
      <c r="F615" s="15"/>
      <c r="G615" s="15"/>
      <c r="H615" s="15"/>
    </row>
    <row r="616" spans="1:8" ht="15.75" customHeight="1">
      <c r="A616" s="15"/>
      <c r="B616" s="15"/>
      <c r="C616" s="15"/>
      <c r="D616" s="15"/>
      <c r="E616" s="15"/>
      <c r="F616" s="15"/>
      <c r="G616" s="15"/>
      <c r="H616" s="15"/>
    </row>
    <row r="617" spans="1:8" ht="15.75" customHeight="1">
      <c r="A617" s="15"/>
      <c r="B617" s="15"/>
      <c r="C617" s="15"/>
      <c r="D617" s="15"/>
      <c r="E617" s="15"/>
      <c r="F617" s="15"/>
      <c r="G617" s="15"/>
      <c r="H617" s="15"/>
    </row>
    <row r="618" spans="1:8" ht="15.75" customHeight="1">
      <c r="A618" s="15"/>
      <c r="B618" s="15"/>
      <c r="C618" s="15"/>
      <c r="D618" s="15"/>
      <c r="E618" s="15"/>
      <c r="F618" s="15"/>
      <c r="G618" s="15"/>
      <c r="H618" s="15"/>
    </row>
    <row r="619" spans="1:8" ht="15.75" customHeight="1">
      <c r="A619" s="15"/>
      <c r="B619" s="15"/>
      <c r="C619" s="15"/>
      <c r="D619" s="15"/>
      <c r="E619" s="15"/>
      <c r="F619" s="15"/>
      <c r="G619" s="15"/>
      <c r="H619" s="15"/>
    </row>
    <row r="620" spans="1:8" ht="15.75" customHeight="1">
      <c r="A620" s="15"/>
      <c r="B620" s="15"/>
      <c r="C620" s="15"/>
      <c r="D620" s="15"/>
      <c r="E620" s="15"/>
      <c r="F620" s="15"/>
      <c r="G620" s="15"/>
      <c r="H620" s="15"/>
    </row>
    <row r="621" spans="1:8" ht="15.75" customHeight="1">
      <c r="A621" s="15"/>
      <c r="B621" s="15"/>
      <c r="C621" s="15"/>
      <c r="D621" s="15"/>
      <c r="E621" s="15"/>
      <c r="F621" s="15"/>
      <c r="G621" s="15"/>
      <c r="H621" s="15"/>
    </row>
    <row r="622" spans="1:8" ht="15.75" customHeight="1">
      <c r="A622" s="15"/>
      <c r="B622" s="15"/>
      <c r="C622" s="15"/>
      <c r="D622" s="15"/>
      <c r="E622" s="15"/>
      <c r="F622" s="15"/>
      <c r="G622" s="15"/>
      <c r="H622" s="15"/>
    </row>
    <row r="623" spans="1:8" ht="15.75" customHeight="1">
      <c r="A623" s="15"/>
      <c r="B623" s="15"/>
      <c r="C623" s="15"/>
      <c r="D623" s="15"/>
      <c r="E623" s="15"/>
      <c r="F623" s="15"/>
      <c r="G623" s="15"/>
      <c r="H623" s="15"/>
    </row>
    <row r="624" spans="1:8" ht="15.75" customHeight="1">
      <c r="A624" s="15"/>
      <c r="B624" s="15"/>
      <c r="C624" s="15"/>
      <c r="D624" s="15"/>
      <c r="E624" s="15"/>
      <c r="F624" s="15"/>
      <c r="G624" s="15"/>
      <c r="H624" s="15"/>
    </row>
    <row r="625" spans="1:8" ht="15.75" customHeight="1">
      <c r="A625" s="15"/>
      <c r="B625" s="15"/>
      <c r="C625" s="15"/>
      <c r="D625" s="15"/>
      <c r="E625" s="15"/>
      <c r="F625" s="15"/>
      <c r="G625" s="15"/>
      <c r="H625" s="15"/>
    </row>
    <row r="626" spans="1:8" ht="15.75" customHeight="1">
      <c r="A626" s="15"/>
      <c r="B626" s="15"/>
      <c r="C626" s="15"/>
      <c r="D626" s="15"/>
      <c r="E626" s="15"/>
      <c r="F626" s="15"/>
      <c r="G626" s="15"/>
      <c r="H626" s="15"/>
    </row>
    <row r="627" spans="1:8" ht="15.75" customHeight="1">
      <c r="A627" s="15"/>
      <c r="B627" s="15"/>
      <c r="C627" s="15"/>
      <c r="D627" s="15"/>
      <c r="E627" s="15"/>
      <c r="F627" s="15"/>
      <c r="G627" s="15"/>
      <c r="H627" s="15"/>
    </row>
    <row r="628" spans="1:8" ht="15.75" customHeight="1">
      <c r="A628" s="15"/>
      <c r="B628" s="15"/>
      <c r="C628" s="15"/>
      <c r="D628" s="15"/>
      <c r="E628" s="15"/>
      <c r="F628" s="15"/>
      <c r="G628" s="15"/>
      <c r="H628" s="15"/>
    </row>
    <row r="629" spans="1:8" ht="15.75" customHeight="1">
      <c r="A629" s="15"/>
      <c r="B629" s="15"/>
      <c r="C629" s="15"/>
      <c r="D629" s="15"/>
      <c r="E629" s="15"/>
      <c r="F629" s="15"/>
      <c r="G629" s="15"/>
      <c r="H629" s="15"/>
    </row>
    <row r="630" spans="1:8" ht="15.75" customHeight="1">
      <c r="A630" s="15"/>
      <c r="B630" s="15"/>
      <c r="C630" s="15"/>
      <c r="D630" s="15"/>
      <c r="E630" s="15"/>
      <c r="F630" s="15"/>
      <c r="G630" s="15"/>
      <c r="H630" s="15"/>
    </row>
    <row r="631" spans="1:8" ht="15.75" customHeight="1">
      <c r="A631" s="15"/>
      <c r="B631" s="15"/>
      <c r="C631" s="15"/>
      <c r="D631" s="15"/>
      <c r="E631" s="15"/>
      <c r="F631" s="15"/>
      <c r="G631" s="15"/>
      <c r="H631" s="15"/>
    </row>
    <row r="632" spans="1:8" ht="15.75" customHeight="1">
      <c r="A632" s="15"/>
      <c r="B632" s="15"/>
      <c r="C632" s="15"/>
      <c r="D632" s="15"/>
      <c r="E632" s="15"/>
      <c r="F632" s="15"/>
      <c r="G632" s="15"/>
      <c r="H632" s="15"/>
    </row>
    <row r="633" spans="1:8" ht="15.75" customHeight="1">
      <c r="A633" s="15"/>
      <c r="B633" s="15"/>
      <c r="C633" s="15"/>
      <c r="D633" s="15"/>
      <c r="E633" s="15"/>
      <c r="F633" s="15"/>
      <c r="G633" s="15"/>
      <c r="H633" s="15"/>
    </row>
    <row r="634" spans="1:8" ht="15.75" customHeight="1">
      <c r="A634" s="15"/>
      <c r="B634" s="15"/>
      <c r="C634" s="15"/>
      <c r="D634" s="15"/>
      <c r="E634" s="15"/>
      <c r="F634" s="15"/>
      <c r="G634" s="15"/>
      <c r="H634" s="15"/>
    </row>
    <row r="635" spans="1:8" ht="15.75" customHeight="1">
      <c r="A635" s="15"/>
      <c r="B635" s="15"/>
      <c r="C635" s="15"/>
      <c r="D635" s="15"/>
      <c r="E635" s="15"/>
      <c r="F635" s="15"/>
      <c r="G635" s="15"/>
      <c r="H635" s="15"/>
    </row>
    <row r="636" spans="1:8" ht="15.75" customHeight="1">
      <c r="A636" s="15"/>
      <c r="B636" s="15"/>
      <c r="C636" s="15"/>
      <c r="D636" s="15"/>
      <c r="E636" s="15"/>
      <c r="F636" s="15"/>
      <c r="G636" s="15"/>
      <c r="H636" s="15"/>
    </row>
    <row r="637" spans="1:8" ht="15.75" customHeight="1">
      <c r="A637" s="15"/>
      <c r="B637" s="15"/>
      <c r="C637" s="15"/>
      <c r="D637" s="15"/>
      <c r="E637" s="15"/>
      <c r="F637" s="15"/>
      <c r="G637" s="15"/>
      <c r="H637" s="15"/>
    </row>
    <row r="638" spans="1:8" ht="15.75" customHeight="1">
      <c r="A638" s="15"/>
      <c r="B638" s="15"/>
      <c r="C638" s="15"/>
      <c r="D638" s="15"/>
      <c r="E638" s="15"/>
      <c r="F638" s="15"/>
      <c r="G638" s="15"/>
      <c r="H638" s="15"/>
    </row>
    <row r="639" spans="1:8" ht="15.75" customHeight="1">
      <c r="A639" s="15"/>
      <c r="B639" s="15"/>
      <c r="C639" s="15"/>
      <c r="D639" s="15"/>
      <c r="E639" s="15"/>
      <c r="F639" s="15"/>
      <c r="G639" s="15"/>
      <c r="H639" s="15"/>
    </row>
    <row r="640" spans="1:8" ht="15.75" customHeight="1">
      <c r="A640" s="15"/>
      <c r="B640" s="15"/>
      <c r="C640" s="15"/>
      <c r="D640" s="15"/>
      <c r="E640" s="15"/>
      <c r="F640" s="15"/>
      <c r="G640" s="15"/>
      <c r="H640" s="15"/>
    </row>
    <row r="641" spans="1:8" ht="15.75" customHeight="1">
      <c r="A641" s="15"/>
      <c r="B641" s="15"/>
      <c r="C641" s="15"/>
      <c r="D641" s="15"/>
      <c r="E641" s="15"/>
      <c r="F641" s="15"/>
      <c r="G641" s="15"/>
      <c r="H641" s="15"/>
    </row>
    <row r="642" spans="1:8" ht="15.75" customHeight="1">
      <c r="A642" s="15"/>
      <c r="B642" s="15"/>
      <c r="C642" s="15"/>
      <c r="D642" s="15"/>
      <c r="E642" s="15"/>
      <c r="F642" s="15"/>
      <c r="G642" s="15"/>
      <c r="H642" s="15"/>
    </row>
    <row r="643" spans="1:8" ht="15.75" customHeight="1">
      <c r="A643" s="15"/>
      <c r="B643" s="15"/>
      <c r="C643" s="15"/>
      <c r="D643" s="15"/>
      <c r="E643" s="15"/>
      <c r="F643" s="15"/>
      <c r="G643" s="15"/>
      <c r="H643" s="15"/>
    </row>
    <row r="644" spans="1:8" ht="15.75" customHeight="1">
      <c r="A644" s="15"/>
      <c r="B644" s="15"/>
      <c r="C644" s="15"/>
      <c r="D644" s="15"/>
      <c r="E644" s="15"/>
      <c r="F644" s="15"/>
      <c r="G644" s="15"/>
      <c r="H644" s="15"/>
    </row>
    <row r="645" spans="1:8" ht="15.75" customHeight="1">
      <c r="A645" s="15"/>
      <c r="B645" s="15"/>
      <c r="C645" s="15"/>
      <c r="D645" s="15"/>
      <c r="E645" s="15"/>
      <c r="F645" s="15"/>
      <c r="G645" s="15"/>
      <c r="H645" s="15"/>
    </row>
    <row r="646" spans="1:8" ht="15.75" customHeight="1">
      <c r="A646" s="15"/>
      <c r="B646" s="15"/>
      <c r="C646" s="15"/>
      <c r="D646" s="15"/>
      <c r="E646" s="15"/>
      <c r="F646" s="15"/>
      <c r="G646" s="15"/>
      <c r="H646" s="15"/>
    </row>
    <row r="647" spans="1:8" ht="15.75" customHeight="1">
      <c r="A647" s="15"/>
      <c r="B647" s="15"/>
      <c r="C647" s="15"/>
      <c r="D647" s="15"/>
      <c r="E647" s="15"/>
      <c r="F647" s="15"/>
      <c r="G647" s="15"/>
      <c r="H647" s="15"/>
    </row>
    <row r="648" spans="1:8" ht="15.75" customHeight="1">
      <c r="A648" s="15"/>
      <c r="B648" s="15"/>
      <c r="C648" s="15"/>
      <c r="D648" s="15"/>
      <c r="E648" s="15"/>
      <c r="F648" s="15"/>
      <c r="G648" s="15"/>
      <c r="H648" s="15"/>
    </row>
    <row r="649" spans="1:8" ht="15.75" customHeight="1">
      <c r="A649" s="15"/>
      <c r="B649" s="15"/>
      <c r="C649" s="15"/>
      <c r="D649" s="15"/>
      <c r="E649" s="15"/>
      <c r="F649" s="15"/>
      <c r="G649" s="15"/>
      <c r="H649" s="15"/>
    </row>
    <row r="650" spans="1:8" ht="15.75" customHeight="1">
      <c r="A650" s="15"/>
      <c r="B650" s="15"/>
      <c r="C650" s="15"/>
      <c r="D650" s="15"/>
      <c r="E650" s="15"/>
      <c r="F650" s="15"/>
      <c r="G650" s="15"/>
      <c r="H650" s="15"/>
    </row>
    <row r="651" spans="1:8" ht="15.75" customHeight="1">
      <c r="A651" s="15"/>
      <c r="B651" s="15"/>
      <c r="C651" s="15"/>
      <c r="D651" s="15"/>
      <c r="E651" s="15"/>
      <c r="F651" s="15"/>
      <c r="G651" s="15"/>
      <c r="H651" s="15"/>
    </row>
    <row r="652" spans="1:8" ht="15.75" customHeight="1">
      <c r="A652" s="15"/>
      <c r="B652" s="15"/>
      <c r="C652" s="15"/>
      <c r="D652" s="15"/>
      <c r="E652" s="15"/>
      <c r="F652" s="15"/>
      <c r="G652" s="15"/>
      <c r="H652" s="15"/>
    </row>
    <row r="653" spans="1:8" ht="15.75" customHeight="1">
      <c r="A653" s="15"/>
      <c r="B653" s="15"/>
      <c r="C653" s="15"/>
      <c r="D653" s="15"/>
      <c r="E653" s="15"/>
      <c r="F653" s="15"/>
      <c r="G653" s="15"/>
      <c r="H653" s="15"/>
    </row>
    <row r="654" spans="1:8" ht="15.75" customHeight="1">
      <c r="A654" s="15"/>
      <c r="B654" s="15"/>
      <c r="C654" s="15"/>
      <c r="D654" s="15"/>
      <c r="E654" s="15"/>
      <c r="F654" s="15"/>
      <c r="G654" s="15"/>
      <c r="H654" s="15"/>
    </row>
    <row r="655" spans="1:8" ht="15.75" customHeight="1">
      <c r="A655" s="15"/>
      <c r="B655" s="15"/>
      <c r="C655" s="15"/>
      <c r="D655" s="15"/>
      <c r="E655" s="15"/>
      <c r="F655" s="15"/>
      <c r="G655" s="15"/>
      <c r="H655" s="15"/>
    </row>
    <row r="656" spans="1:8" ht="15.75" customHeight="1">
      <c r="A656" s="15"/>
      <c r="B656" s="15"/>
      <c r="C656" s="15"/>
      <c r="D656" s="15"/>
      <c r="E656" s="15"/>
      <c r="F656" s="15"/>
      <c r="G656" s="15"/>
      <c r="H656" s="15"/>
    </row>
    <row r="657" spans="1:8" ht="15.75" customHeight="1">
      <c r="A657" s="15"/>
      <c r="B657" s="15"/>
      <c r="C657" s="15"/>
      <c r="D657" s="15"/>
      <c r="E657" s="15"/>
      <c r="F657" s="15"/>
      <c r="G657" s="15"/>
      <c r="H657" s="15"/>
    </row>
    <row r="658" spans="1:8" ht="15.75" customHeight="1">
      <c r="A658" s="15"/>
      <c r="B658" s="15"/>
      <c r="C658" s="15"/>
      <c r="D658" s="15"/>
      <c r="E658" s="15"/>
      <c r="F658" s="15"/>
      <c r="G658" s="15"/>
      <c r="H658" s="15"/>
    </row>
    <row r="659" spans="1:8" ht="15.75" customHeight="1">
      <c r="A659" s="15"/>
      <c r="B659" s="15"/>
      <c r="C659" s="15"/>
      <c r="D659" s="15"/>
      <c r="E659" s="15"/>
      <c r="F659" s="15"/>
      <c r="G659" s="15"/>
      <c r="H659" s="15"/>
    </row>
    <row r="660" spans="1:8" ht="15.75" customHeight="1">
      <c r="A660" s="15"/>
      <c r="B660" s="15"/>
      <c r="C660" s="15"/>
      <c r="D660" s="15"/>
      <c r="E660" s="15"/>
      <c r="F660" s="15"/>
      <c r="G660" s="15"/>
      <c r="H660" s="15"/>
    </row>
    <row r="661" spans="1:8" ht="15.75" customHeight="1">
      <c r="A661" s="15"/>
      <c r="B661" s="15"/>
      <c r="C661" s="15"/>
      <c r="D661" s="15"/>
      <c r="E661" s="15"/>
      <c r="F661" s="15"/>
      <c r="G661" s="15"/>
      <c r="H661" s="15"/>
    </row>
    <row r="662" spans="1:8" ht="15.75" customHeight="1">
      <c r="A662" s="15"/>
      <c r="B662" s="15"/>
      <c r="C662" s="15"/>
      <c r="D662" s="15"/>
      <c r="E662" s="15"/>
      <c r="F662" s="15"/>
      <c r="G662" s="15"/>
      <c r="H662" s="15"/>
    </row>
    <row r="663" spans="1:8" ht="15.75" customHeight="1">
      <c r="A663" s="15"/>
      <c r="B663" s="15"/>
      <c r="C663" s="15"/>
      <c r="D663" s="15"/>
      <c r="E663" s="15"/>
      <c r="F663" s="15"/>
      <c r="G663" s="15"/>
      <c r="H663" s="15"/>
    </row>
    <row r="664" spans="1:8" ht="15.75" customHeight="1">
      <c r="A664" s="15"/>
      <c r="B664" s="15"/>
      <c r="C664" s="15"/>
      <c r="D664" s="15"/>
      <c r="E664" s="15"/>
      <c r="F664" s="15"/>
      <c r="G664" s="15"/>
      <c r="H664" s="15"/>
    </row>
    <row r="665" spans="1:8" ht="15.75" customHeight="1">
      <c r="A665" s="15"/>
      <c r="B665" s="15"/>
      <c r="C665" s="15"/>
      <c r="D665" s="15"/>
      <c r="E665" s="15"/>
      <c r="F665" s="15"/>
      <c r="G665" s="15"/>
      <c r="H665" s="15"/>
    </row>
    <row r="666" spans="1:8" ht="15.75" customHeight="1">
      <c r="A666" s="15"/>
      <c r="B666" s="15"/>
      <c r="C666" s="15"/>
      <c r="D666" s="15"/>
      <c r="E666" s="15"/>
      <c r="F666" s="15"/>
      <c r="G666" s="15"/>
      <c r="H666" s="15"/>
    </row>
    <row r="667" spans="1:8" ht="15.75" customHeight="1">
      <c r="A667" s="15"/>
      <c r="B667" s="15"/>
      <c r="C667" s="15"/>
      <c r="D667" s="15"/>
      <c r="E667" s="15"/>
      <c r="F667" s="15"/>
      <c r="G667" s="15"/>
      <c r="H667" s="15"/>
    </row>
    <row r="668" spans="1:8" ht="15.75" customHeight="1">
      <c r="A668" s="15"/>
      <c r="B668" s="15"/>
      <c r="C668" s="15"/>
      <c r="D668" s="15"/>
      <c r="E668" s="15"/>
      <c r="F668" s="15"/>
      <c r="G668" s="15"/>
      <c r="H668" s="15"/>
    </row>
    <row r="669" spans="1:8" ht="15.75" customHeight="1">
      <c r="A669" s="15"/>
      <c r="B669" s="15"/>
      <c r="C669" s="15"/>
      <c r="D669" s="15"/>
      <c r="E669" s="15"/>
      <c r="F669" s="15"/>
      <c r="G669" s="15"/>
      <c r="H669" s="15"/>
    </row>
    <row r="670" spans="1:8" ht="15.75" customHeight="1">
      <c r="A670" s="15"/>
      <c r="B670" s="15"/>
      <c r="C670" s="15"/>
      <c r="D670" s="15"/>
      <c r="E670" s="15"/>
      <c r="F670" s="15"/>
      <c r="G670" s="15"/>
      <c r="H670" s="15"/>
    </row>
    <row r="671" spans="1:8" ht="15.75" customHeight="1">
      <c r="A671" s="15"/>
      <c r="B671" s="15"/>
      <c r="C671" s="15"/>
      <c r="D671" s="15"/>
      <c r="E671" s="15"/>
      <c r="F671" s="15"/>
      <c r="G671" s="15"/>
      <c r="H671" s="15"/>
    </row>
    <row r="672" spans="1:8" ht="15.75" customHeight="1">
      <c r="A672" s="15"/>
      <c r="B672" s="15"/>
      <c r="C672" s="15"/>
      <c r="D672" s="15"/>
      <c r="E672" s="15"/>
      <c r="F672" s="15"/>
      <c r="G672" s="15"/>
      <c r="H672" s="15"/>
    </row>
    <row r="673" spans="1:8" ht="15.75" customHeight="1">
      <c r="A673" s="15"/>
      <c r="B673" s="15"/>
      <c r="C673" s="15"/>
      <c r="D673" s="15"/>
      <c r="E673" s="15"/>
      <c r="F673" s="15"/>
      <c r="G673" s="15"/>
      <c r="H673" s="15"/>
    </row>
    <row r="674" spans="1:8" ht="15.75" customHeight="1">
      <c r="A674" s="15"/>
      <c r="B674" s="15"/>
      <c r="C674" s="15"/>
      <c r="D674" s="15"/>
      <c r="E674" s="15"/>
      <c r="F674" s="15"/>
      <c r="G674" s="15"/>
      <c r="H674" s="15"/>
    </row>
    <row r="675" spans="1:8" ht="15.75" customHeight="1">
      <c r="A675" s="15"/>
      <c r="B675" s="15"/>
      <c r="C675" s="15"/>
      <c r="D675" s="15"/>
      <c r="E675" s="15"/>
      <c r="F675" s="15"/>
      <c r="G675" s="15"/>
      <c r="H675" s="15"/>
    </row>
    <row r="676" spans="1:8" ht="15.75" customHeight="1">
      <c r="A676" s="15"/>
      <c r="B676" s="15"/>
      <c r="C676" s="15"/>
      <c r="D676" s="15"/>
      <c r="E676" s="15"/>
      <c r="F676" s="15"/>
      <c r="G676" s="15"/>
      <c r="H676" s="15"/>
    </row>
    <row r="677" spans="1:8" ht="15.75" customHeight="1">
      <c r="A677" s="15"/>
      <c r="B677" s="15"/>
      <c r="C677" s="15"/>
      <c r="D677" s="15"/>
      <c r="E677" s="15"/>
      <c r="F677" s="15"/>
      <c r="G677" s="15"/>
      <c r="H677" s="15"/>
    </row>
    <row r="678" spans="1:8" ht="15.75" customHeight="1">
      <c r="A678" s="15"/>
      <c r="B678" s="15"/>
      <c r="C678" s="15"/>
      <c r="D678" s="15"/>
      <c r="E678" s="15"/>
      <c r="F678" s="15"/>
      <c r="G678" s="15"/>
      <c r="H678" s="15"/>
    </row>
    <row r="679" spans="1:8" ht="15.75" customHeight="1">
      <c r="A679" s="15"/>
      <c r="B679" s="15"/>
      <c r="C679" s="15"/>
      <c r="D679" s="15"/>
      <c r="E679" s="15"/>
      <c r="F679" s="15"/>
      <c r="G679" s="15"/>
      <c r="H679" s="15"/>
    </row>
    <row r="680" spans="1:8" ht="15.75" customHeight="1">
      <c r="A680" s="15"/>
      <c r="B680" s="15"/>
      <c r="C680" s="15"/>
      <c r="D680" s="15"/>
      <c r="E680" s="15"/>
      <c r="F680" s="15"/>
      <c r="G680" s="15"/>
      <c r="H680" s="15"/>
    </row>
    <row r="681" spans="1:8" ht="15.75" customHeight="1">
      <c r="A681" s="15"/>
      <c r="B681" s="15"/>
      <c r="C681" s="15"/>
      <c r="D681" s="15"/>
      <c r="E681" s="15"/>
      <c r="F681" s="15"/>
      <c r="G681" s="15"/>
      <c r="H681" s="15"/>
    </row>
    <row r="682" spans="1:8" ht="15.75" customHeight="1">
      <c r="A682" s="15"/>
      <c r="B682" s="15"/>
      <c r="C682" s="15"/>
      <c r="D682" s="15"/>
      <c r="E682" s="15"/>
      <c r="F682" s="15"/>
      <c r="G682" s="15"/>
      <c r="H682" s="15"/>
    </row>
    <row r="683" spans="1:8" ht="15.75" customHeight="1">
      <c r="A683" s="15"/>
      <c r="B683" s="15"/>
      <c r="C683" s="15"/>
      <c r="D683" s="15"/>
      <c r="E683" s="15"/>
      <c r="F683" s="15"/>
      <c r="G683" s="15"/>
      <c r="H683" s="15"/>
    </row>
    <row r="684" spans="1:8" ht="15.75" customHeight="1">
      <c r="A684" s="15"/>
      <c r="B684" s="15"/>
      <c r="C684" s="15"/>
      <c r="D684" s="15"/>
      <c r="E684" s="15"/>
      <c r="F684" s="15"/>
      <c r="G684" s="15"/>
      <c r="H684" s="15"/>
    </row>
    <row r="685" spans="1:8" ht="15.75" customHeight="1">
      <c r="A685" s="15"/>
      <c r="B685" s="15"/>
      <c r="C685" s="15"/>
      <c r="D685" s="15"/>
      <c r="E685" s="15"/>
      <c r="F685" s="15"/>
      <c r="G685" s="15"/>
      <c r="H685" s="15"/>
    </row>
    <row r="686" spans="1:8" ht="15.75" customHeight="1">
      <c r="A686" s="15"/>
      <c r="B686" s="15"/>
      <c r="C686" s="15"/>
      <c r="D686" s="15"/>
      <c r="E686" s="15"/>
      <c r="F686" s="15"/>
      <c r="G686" s="15"/>
      <c r="H686" s="15"/>
    </row>
    <row r="687" spans="1:8" ht="15.75" customHeight="1">
      <c r="A687" s="15"/>
      <c r="B687" s="15"/>
      <c r="C687" s="15"/>
      <c r="D687" s="15"/>
      <c r="E687" s="15"/>
      <c r="F687" s="15"/>
      <c r="G687" s="15"/>
      <c r="H687" s="15"/>
    </row>
    <row r="688" spans="1:8" ht="15.75" customHeight="1">
      <c r="A688" s="15"/>
      <c r="B688" s="15"/>
      <c r="C688" s="15"/>
      <c r="D688" s="15"/>
      <c r="E688" s="15"/>
      <c r="F688" s="15"/>
      <c r="G688" s="15"/>
      <c r="H688" s="15"/>
    </row>
    <row r="689" spans="1:8" ht="15.75" customHeight="1">
      <c r="A689" s="15"/>
      <c r="B689" s="15"/>
      <c r="C689" s="15"/>
      <c r="D689" s="15"/>
      <c r="E689" s="15"/>
      <c r="F689" s="15"/>
      <c r="G689" s="15"/>
      <c r="H689" s="15"/>
    </row>
    <row r="690" spans="1:8" ht="15.75" customHeight="1">
      <c r="A690" s="15"/>
      <c r="B690" s="15"/>
      <c r="C690" s="15"/>
      <c r="D690" s="15"/>
      <c r="E690" s="15"/>
      <c r="F690" s="15"/>
      <c r="G690" s="15"/>
      <c r="H690" s="15"/>
    </row>
    <row r="691" spans="1:8" ht="15.75" customHeight="1">
      <c r="A691" s="15"/>
      <c r="B691" s="15"/>
      <c r="C691" s="15"/>
      <c r="D691" s="15"/>
      <c r="E691" s="15"/>
      <c r="F691" s="15"/>
      <c r="G691" s="15"/>
      <c r="H691" s="15"/>
    </row>
    <row r="692" spans="1:8" ht="15.75" customHeight="1">
      <c r="A692" s="15"/>
      <c r="B692" s="15"/>
      <c r="C692" s="15"/>
      <c r="D692" s="15"/>
      <c r="E692" s="15"/>
      <c r="F692" s="15"/>
      <c r="G692" s="15"/>
      <c r="H692" s="15"/>
    </row>
    <row r="693" spans="1:8" ht="15.75" customHeight="1">
      <c r="A693" s="15"/>
      <c r="B693" s="15"/>
      <c r="C693" s="15"/>
      <c r="D693" s="15"/>
      <c r="E693" s="15"/>
      <c r="F693" s="15"/>
      <c r="G693" s="15"/>
      <c r="H693" s="15"/>
    </row>
    <row r="694" spans="1:8" ht="15.75" customHeight="1">
      <c r="A694" s="15"/>
      <c r="B694" s="15"/>
      <c r="C694" s="15"/>
      <c r="D694" s="15"/>
      <c r="E694" s="15"/>
      <c r="F694" s="15"/>
      <c r="G694" s="15"/>
      <c r="H694" s="15"/>
    </row>
    <row r="695" spans="1:8" ht="15.75" customHeight="1">
      <c r="A695" s="15"/>
      <c r="B695" s="15"/>
      <c r="C695" s="15"/>
      <c r="D695" s="15"/>
      <c r="E695" s="15"/>
      <c r="F695" s="15"/>
      <c r="G695" s="15"/>
      <c r="H695" s="15"/>
    </row>
    <row r="696" spans="1:8" ht="15.75" customHeight="1">
      <c r="A696" s="15"/>
      <c r="B696" s="15"/>
      <c r="C696" s="15"/>
      <c r="D696" s="15"/>
      <c r="E696" s="15"/>
      <c r="F696" s="15"/>
      <c r="G696" s="15"/>
      <c r="H696" s="15"/>
    </row>
    <row r="697" spans="1:8" ht="15.75" customHeight="1">
      <c r="A697" s="15"/>
      <c r="B697" s="15"/>
      <c r="C697" s="15"/>
      <c r="D697" s="15"/>
      <c r="E697" s="15"/>
      <c r="F697" s="15"/>
      <c r="G697" s="15"/>
      <c r="H697" s="15"/>
    </row>
    <row r="698" spans="1:8" ht="15.75" customHeight="1">
      <c r="A698" s="15"/>
      <c r="B698" s="15"/>
      <c r="C698" s="15"/>
      <c r="D698" s="15"/>
      <c r="E698" s="15"/>
      <c r="F698" s="15"/>
      <c r="G698" s="15"/>
      <c r="H698" s="15"/>
    </row>
    <row r="699" spans="1:8" ht="15.75" customHeight="1">
      <c r="A699" s="15"/>
      <c r="B699" s="15"/>
      <c r="C699" s="15"/>
      <c r="D699" s="15"/>
      <c r="E699" s="15"/>
      <c r="F699" s="15"/>
      <c r="G699" s="15"/>
      <c r="H699" s="15"/>
    </row>
    <row r="700" spans="1:8" ht="15.75" customHeight="1">
      <c r="A700" s="15"/>
      <c r="B700" s="15"/>
      <c r="C700" s="15"/>
      <c r="D700" s="15"/>
      <c r="E700" s="15"/>
      <c r="F700" s="15"/>
      <c r="G700" s="15"/>
      <c r="H700" s="15"/>
    </row>
    <row r="701" spans="1:8" ht="15.75" customHeight="1">
      <c r="A701" s="15"/>
      <c r="B701" s="15"/>
      <c r="C701" s="15"/>
      <c r="D701" s="15"/>
      <c r="E701" s="15"/>
      <c r="F701" s="15"/>
      <c r="G701" s="15"/>
      <c r="H701" s="15"/>
    </row>
    <row r="702" spans="1:8" ht="15.75" customHeight="1">
      <c r="A702" s="15"/>
      <c r="B702" s="15"/>
      <c r="C702" s="15"/>
      <c r="D702" s="15"/>
      <c r="E702" s="15"/>
      <c r="F702" s="15"/>
      <c r="G702" s="15"/>
      <c r="H702" s="15"/>
    </row>
    <row r="703" spans="1:8" ht="15.75" customHeight="1">
      <c r="A703" s="15"/>
      <c r="B703" s="15"/>
      <c r="C703" s="15"/>
      <c r="D703" s="15"/>
      <c r="E703" s="15"/>
      <c r="F703" s="15"/>
      <c r="G703" s="15"/>
      <c r="H703" s="15"/>
    </row>
    <row r="704" spans="1:8" ht="15.75" customHeight="1">
      <c r="A704" s="15"/>
      <c r="B704" s="15"/>
      <c r="C704" s="15"/>
      <c r="D704" s="15"/>
      <c r="E704" s="15"/>
      <c r="F704" s="15"/>
      <c r="G704" s="15"/>
      <c r="H704" s="15"/>
    </row>
    <row r="705" spans="1:8" ht="15.75" customHeight="1">
      <c r="A705" s="15"/>
      <c r="B705" s="15"/>
      <c r="C705" s="15"/>
      <c r="D705" s="15"/>
      <c r="E705" s="15"/>
      <c r="F705" s="15"/>
      <c r="G705" s="15"/>
      <c r="H705" s="15"/>
    </row>
    <row r="706" spans="1:8" ht="15.75" customHeight="1">
      <c r="A706" s="15"/>
      <c r="B706" s="15"/>
      <c r="C706" s="15"/>
      <c r="D706" s="15"/>
      <c r="E706" s="15"/>
      <c r="F706" s="15"/>
      <c r="G706" s="15"/>
      <c r="H706" s="15"/>
    </row>
    <row r="707" spans="1:8" ht="15.75" customHeight="1">
      <c r="A707" s="15"/>
      <c r="B707" s="15"/>
      <c r="C707" s="15"/>
      <c r="D707" s="15"/>
      <c r="E707" s="15"/>
      <c r="F707" s="15"/>
      <c r="G707" s="15"/>
      <c r="H707" s="15"/>
    </row>
    <row r="708" spans="1:8" ht="15.75" customHeight="1">
      <c r="A708" s="15"/>
      <c r="B708" s="15"/>
      <c r="C708" s="15"/>
      <c r="D708" s="15"/>
      <c r="E708" s="15"/>
      <c r="F708" s="15"/>
      <c r="G708" s="15"/>
      <c r="H708" s="15"/>
    </row>
    <row r="709" spans="1:8" ht="15.75" customHeight="1">
      <c r="A709" s="15"/>
      <c r="B709" s="15"/>
      <c r="C709" s="15"/>
      <c r="D709" s="15"/>
      <c r="E709" s="15"/>
      <c r="F709" s="15"/>
      <c r="G709" s="15"/>
      <c r="H709" s="15"/>
    </row>
    <row r="710" spans="1:8" ht="15.75" customHeight="1">
      <c r="A710" s="15"/>
      <c r="B710" s="15"/>
      <c r="C710" s="15"/>
      <c r="D710" s="15"/>
      <c r="E710" s="15"/>
      <c r="F710" s="15"/>
      <c r="G710" s="15"/>
      <c r="H710" s="15"/>
    </row>
    <row r="711" spans="1:8" ht="15.75" customHeight="1">
      <c r="A711" s="15"/>
      <c r="B711" s="15"/>
      <c r="C711" s="15"/>
      <c r="D711" s="15"/>
      <c r="E711" s="15"/>
      <c r="F711" s="15"/>
      <c r="G711" s="15"/>
      <c r="H711" s="15"/>
    </row>
    <row r="712" spans="1:8" ht="15.75" customHeight="1">
      <c r="A712" s="15"/>
      <c r="B712" s="15"/>
      <c r="C712" s="15"/>
      <c r="D712" s="15"/>
      <c r="E712" s="15"/>
      <c r="F712" s="15"/>
      <c r="G712" s="15"/>
      <c r="H712" s="15"/>
    </row>
    <row r="713" spans="1:8" ht="15.75" customHeight="1">
      <c r="A713" s="15"/>
      <c r="B713" s="15"/>
      <c r="C713" s="15"/>
      <c r="D713" s="15"/>
      <c r="E713" s="15"/>
      <c r="F713" s="15"/>
      <c r="G713" s="15"/>
      <c r="H713" s="15"/>
    </row>
    <row r="714" spans="1:8" ht="15.75" customHeight="1">
      <c r="A714" s="15"/>
      <c r="B714" s="15"/>
      <c r="C714" s="15"/>
      <c r="D714" s="15"/>
      <c r="E714" s="15"/>
      <c r="F714" s="15"/>
      <c r="G714" s="15"/>
      <c r="H714" s="15"/>
    </row>
    <row r="715" spans="1:8" ht="15.75" customHeight="1">
      <c r="A715" s="15"/>
      <c r="B715" s="15"/>
      <c r="C715" s="15"/>
      <c r="D715" s="15"/>
      <c r="E715" s="15"/>
      <c r="F715" s="15"/>
      <c r="G715" s="15"/>
      <c r="H715" s="15"/>
    </row>
    <row r="716" spans="1:8" ht="15.75" customHeight="1">
      <c r="A716" s="15"/>
      <c r="B716" s="15"/>
      <c r="C716" s="15"/>
      <c r="D716" s="15"/>
      <c r="E716" s="15"/>
      <c r="F716" s="15"/>
      <c r="G716" s="15"/>
      <c r="H716" s="15"/>
    </row>
    <row r="717" spans="1:8" ht="15.75" customHeight="1">
      <c r="A717" s="15"/>
      <c r="B717" s="15"/>
      <c r="C717" s="15"/>
      <c r="D717" s="15"/>
      <c r="E717" s="15"/>
      <c r="F717" s="15"/>
      <c r="G717" s="15"/>
      <c r="H717" s="15"/>
    </row>
    <row r="718" spans="1:8" ht="15.75" customHeight="1">
      <c r="A718" s="15"/>
      <c r="B718" s="15"/>
      <c r="C718" s="15"/>
      <c r="D718" s="15"/>
      <c r="E718" s="15"/>
      <c r="F718" s="15"/>
      <c r="G718" s="15"/>
      <c r="H718" s="15"/>
    </row>
    <row r="719" spans="1:8" ht="15.75" customHeight="1">
      <c r="A719" s="15"/>
      <c r="B719" s="15"/>
      <c r="C719" s="15"/>
      <c r="D719" s="15"/>
      <c r="E719" s="15"/>
      <c r="F719" s="15"/>
      <c r="G719" s="15"/>
      <c r="H719" s="15"/>
    </row>
    <row r="720" spans="1:8" ht="15.75" customHeight="1">
      <c r="A720" s="15"/>
      <c r="B720" s="15"/>
      <c r="C720" s="15"/>
      <c r="D720" s="15"/>
      <c r="E720" s="15"/>
      <c r="F720" s="15"/>
      <c r="G720" s="15"/>
      <c r="H720" s="15"/>
    </row>
    <row r="721" spans="1:8" ht="15.75" customHeight="1">
      <c r="A721" s="15"/>
      <c r="B721" s="15"/>
      <c r="C721" s="15"/>
      <c r="D721" s="15"/>
      <c r="E721" s="15"/>
      <c r="F721" s="15"/>
      <c r="G721" s="15"/>
      <c r="H721" s="15"/>
    </row>
    <row r="722" spans="1:8" ht="15.75" customHeight="1">
      <c r="A722" s="15"/>
      <c r="B722" s="15"/>
      <c r="C722" s="15"/>
      <c r="D722" s="15"/>
      <c r="E722" s="15"/>
      <c r="F722" s="15"/>
      <c r="G722" s="15"/>
      <c r="H722" s="15"/>
    </row>
    <row r="723" spans="1:8" ht="15.75" customHeight="1">
      <c r="A723" s="15"/>
      <c r="B723" s="15"/>
      <c r="C723" s="15"/>
      <c r="D723" s="15"/>
      <c r="E723" s="15"/>
      <c r="F723" s="15"/>
      <c r="G723" s="15"/>
      <c r="H723" s="15"/>
    </row>
    <row r="724" spans="1:8" ht="15.75" customHeight="1">
      <c r="A724" s="15"/>
      <c r="B724" s="15"/>
      <c r="C724" s="15"/>
      <c r="D724" s="15"/>
      <c r="E724" s="15"/>
      <c r="F724" s="15"/>
      <c r="G724" s="15"/>
      <c r="H724" s="15"/>
    </row>
    <row r="725" spans="1:8" ht="15.75" customHeight="1">
      <c r="A725" s="15"/>
      <c r="B725" s="15"/>
      <c r="C725" s="15"/>
      <c r="D725" s="15"/>
      <c r="E725" s="15"/>
      <c r="F725" s="15"/>
      <c r="G725" s="15"/>
      <c r="H725" s="15"/>
    </row>
    <row r="726" spans="1:8" ht="15.75" customHeight="1">
      <c r="A726" s="15"/>
      <c r="B726" s="15"/>
      <c r="C726" s="15"/>
      <c r="D726" s="15"/>
      <c r="E726" s="15"/>
      <c r="F726" s="15"/>
      <c r="G726" s="15"/>
      <c r="H726" s="15"/>
    </row>
    <row r="727" spans="1:8" ht="15.75" customHeight="1">
      <c r="A727" s="15"/>
      <c r="B727" s="15"/>
      <c r="C727" s="15"/>
      <c r="D727" s="15"/>
      <c r="E727" s="15"/>
      <c r="F727" s="15"/>
      <c r="G727" s="15"/>
      <c r="H727" s="15"/>
    </row>
    <row r="728" spans="1:8" ht="15.75" customHeight="1">
      <c r="A728" s="15"/>
      <c r="B728" s="15"/>
      <c r="C728" s="15"/>
      <c r="D728" s="15"/>
      <c r="E728" s="15"/>
      <c r="F728" s="15"/>
      <c r="G728" s="15"/>
      <c r="H728" s="15"/>
    </row>
    <row r="729" spans="1:8" ht="15.75" customHeight="1">
      <c r="A729" s="15"/>
      <c r="B729" s="15"/>
      <c r="C729" s="15"/>
      <c r="D729" s="15"/>
      <c r="E729" s="15"/>
      <c r="F729" s="15"/>
      <c r="G729" s="15"/>
      <c r="H729" s="15"/>
    </row>
    <row r="730" spans="1:8" ht="15.75" customHeight="1">
      <c r="A730" s="15"/>
      <c r="B730" s="15"/>
      <c r="C730" s="15"/>
      <c r="D730" s="15"/>
      <c r="E730" s="15"/>
      <c r="F730" s="15"/>
      <c r="G730" s="15"/>
      <c r="H730" s="15"/>
    </row>
    <row r="731" spans="1:8" ht="15.75" customHeight="1">
      <c r="A731" s="15"/>
      <c r="B731" s="15"/>
      <c r="C731" s="15"/>
      <c r="D731" s="15"/>
      <c r="E731" s="15"/>
      <c r="F731" s="15"/>
      <c r="G731" s="15"/>
      <c r="H731" s="15"/>
    </row>
    <row r="732" spans="1:8" ht="15.75" customHeight="1">
      <c r="A732" s="15"/>
      <c r="B732" s="15"/>
      <c r="C732" s="15"/>
      <c r="D732" s="15"/>
      <c r="E732" s="15"/>
      <c r="F732" s="15"/>
      <c r="G732" s="15"/>
      <c r="H732" s="15"/>
    </row>
    <row r="733" spans="1:8" ht="15.75" customHeight="1">
      <c r="A733" s="15"/>
      <c r="B733" s="15"/>
      <c r="C733" s="15"/>
      <c r="D733" s="15"/>
      <c r="E733" s="15"/>
      <c r="F733" s="15"/>
      <c r="G733" s="15"/>
      <c r="H733" s="15"/>
    </row>
    <row r="734" spans="1:8" ht="15.75" customHeight="1">
      <c r="A734" s="15"/>
      <c r="B734" s="15"/>
      <c r="C734" s="15"/>
      <c r="D734" s="15"/>
      <c r="E734" s="15"/>
      <c r="F734" s="15"/>
      <c r="G734" s="15"/>
      <c r="H734" s="15"/>
    </row>
    <row r="735" spans="1:8" ht="15.75" customHeight="1">
      <c r="A735" s="15"/>
      <c r="B735" s="15"/>
      <c r="C735" s="15"/>
      <c r="D735" s="15"/>
      <c r="E735" s="15"/>
      <c r="F735" s="15"/>
      <c r="G735" s="15"/>
      <c r="H735" s="15"/>
    </row>
    <row r="736" spans="1:8" ht="15.75" customHeight="1">
      <c r="A736" s="15"/>
      <c r="B736" s="15"/>
      <c r="C736" s="15"/>
      <c r="D736" s="15"/>
      <c r="E736" s="15"/>
      <c r="F736" s="15"/>
      <c r="G736" s="15"/>
      <c r="H736" s="15"/>
    </row>
    <row r="737" spans="1:8" ht="15.75" customHeight="1">
      <c r="A737" s="15"/>
      <c r="B737" s="15"/>
      <c r="C737" s="15"/>
      <c r="D737" s="15"/>
      <c r="E737" s="15"/>
      <c r="F737" s="15"/>
      <c r="G737" s="15"/>
      <c r="H737" s="15"/>
    </row>
    <row r="738" spans="1:8" ht="15.75" customHeight="1">
      <c r="A738" s="15"/>
      <c r="B738" s="15"/>
      <c r="C738" s="15"/>
      <c r="D738" s="15"/>
      <c r="E738" s="15"/>
      <c r="F738" s="15"/>
      <c r="G738" s="15"/>
      <c r="H738" s="15"/>
    </row>
    <row r="739" spans="1:8" ht="15.75" customHeight="1">
      <c r="A739" s="15"/>
      <c r="B739" s="15"/>
      <c r="C739" s="15"/>
      <c r="D739" s="15"/>
      <c r="E739" s="15"/>
      <c r="F739" s="15"/>
      <c r="G739" s="15"/>
      <c r="H739" s="15"/>
    </row>
    <row r="740" spans="1:8" ht="15.75" customHeight="1">
      <c r="A740" s="15"/>
      <c r="B740" s="15"/>
      <c r="C740" s="15"/>
      <c r="D740" s="15"/>
      <c r="E740" s="15"/>
      <c r="F740" s="15"/>
      <c r="G740" s="15"/>
      <c r="H740" s="15"/>
    </row>
    <row r="741" spans="1:8" ht="15.75" customHeight="1">
      <c r="A741" s="15"/>
      <c r="B741" s="15"/>
      <c r="C741" s="15"/>
      <c r="D741" s="15"/>
      <c r="E741" s="15"/>
      <c r="F741" s="15"/>
      <c r="G741" s="15"/>
      <c r="H741" s="15"/>
    </row>
    <row r="742" spans="1:8" ht="15.75" customHeight="1">
      <c r="A742" s="15"/>
      <c r="B742" s="15"/>
      <c r="C742" s="15"/>
      <c r="D742" s="15"/>
      <c r="E742" s="15"/>
      <c r="F742" s="15"/>
      <c r="G742" s="15"/>
      <c r="H742" s="15"/>
    </row>
    <row r="743" spans="1:8" ht="15.75" customHeight="1">
      <c r="A743" s="15"/>
      <c r="B743" s="15"/>
      <c r="C743" s="15"/>
      <c r="D743" s="15"/>
      <c r="E743" s="15"/>
      <c r="F743" s="15"/>
      <c r="G743" s="15"/>
      <c r="H743" s="15"/>
    </row>
    <row r="744" spans="1:8" ht="15.75" customHeight="1">
      <c r="A744" s="15"/>
      <c r="B744" s="15"/>
      <c r="C744" s="15"/>
      <c r="D744" s="15"/>
      <c r="E744" s="15"/>
      <c r="F744" s="15"/>
      <c r="G744" s="15"/>
      <c r="H744" s="15"/>
    </row>
    <row r="745" spans="1:8" ht="15.75" customHeight="1">
      <c r="A745" s="15"/>
      <c r="B745" s="15"/>
      <c r="C745" s="15"/>
      <c r="D745" s="15"/>
      <c r="E745" s="15"/>
      <c r="F745" s="15"/>
      <c r="G745" s="15"/>
      <c r="H745" s="15"/>
    </row>
    <row r="746" spans="1:8" ht="15.75" customHeight="1">
      <c r="A746" s="15"/>
      <c r="B746" s="15"/>
      <c r="C746" s="15"/>
      <c r="D746" s="15"/>
      <c r="E746" s="15"/>
      <c r="F746" s="15"/>
      <c r="G746" s="15"/>
      <c r="H746" s="15"/>
    </row>
    <row r="747" spans="1:8" ht="15.75" customHeight="1">
      <c r="A747" s="15"/>
      <c r="B747" s="15"/>
      <c r="C747" s="15"/>
      <c r="D747" s="15"/>
      <c r="E747" s="15"/>
      <c r="F747" s="15"/>
      <c r="G747" s="15"/>
      <c r="H747" s="15"/>
    </row>
    <row r="748" spans="1:8" ht="15.75" customHeight="1">
      <c r="A748" s="15"/>
      <c r="B748" s="15"/>
      <c r="C748" s="15"/>
      <c r="D748" s="15"/>
      <c r="E748" s="15"/>
      <c r="F748" s="15"/>
      <c r="G748" s="15"/>
      <c r="H748" s="15"/>
    </row>
    <row r="749" spans="1:8" ht="15.75" customHeight="1">
      <c r="A749" s="15"/>
      <c r="B749" s="15"/>
      <c r="C749" s="15"/>
      <c r="D749" s="15"/>
      <c r="E749" s="15"/>
      <c r="F749" s="15"/>
      <c r="G749" s="15"/>
      <c r="H749" s="15"/>
    </row>
    <row r="750" spans="1:8" ht="15.75" customHeight="1">
      <c r="A750" s="15"/>
      <c r="B750" s="15"/>
      <c r="C750" s="15"/>
      <c r="D750" s="15"/>
      <c r="E750" s="15"/>
      <c r="F750" s="15"/>
      <c r="G750" s="15"/>
      <c r="H750" s="15"/>
    </row>
    <row r="751" spans="1:8" ht="15.75" customHeight="1">
      <c r="A751" s="15"/>
      <c r="B751" s="15"/>
      <c r="C751" s="15"/>
      <c r="D751" s="15"/>
      <c r="E751" s="15"/>
      <c r="F751" s="15"/>
      <c r="G751" s="15"/>
      <c r="H751" s="15"/>
    </row>
    <row r="752" spans="1:8" ht="15.75" customHeight="1">
      <c r="A752" s="15"/>
      <c r="B752" s="15"/>
      <c r="C752" s="15"/>
      <c r="D752" s="15"/>
      <c r="E752" s="15"/>
      <c r="F752" s="15"/>
      <c r="G752" s="15"/>
      <c r="H752" s="15"/>
    </row>
    <row r="753" spans="1:8" ht="15.75" customHeight="1">
      <c r="A753" s="15"/>
      <c r="B753" s="15"/>
      <c r="C753" s="15"/>
      <c r="D753" s="15"/>
      <c r="E753" s="15"/>
      <c r="F753" s="15"/>
      <c r="G753" s="15"/>
      <c r="H753" s="15"/>
    </row>
    <row r="754" spans="1:8" ht="15.75" customHeight="1">
      <c r="A754" s="15"/>
      <c r="B754" s="15"/>
      <c r="C754" s="15"/>
      <c r="D754" s="15"/>
      <c r="E754" s="15"/>
      <c r="F754" s="15"/>
      <c r="G754" s="15"/>
      <c r="H754" s="15"/>
    </row>
    <row r="755" spans="1:8" ht="15.75" customHeight="1">
      <c r="A755" s="15"/>
      <c r="B755" s="15"/>
      <c r="C755" s="15"/>
      <c r="D755" s="15"/>
      <c r="E755" s="15"/>
      <c r="F755" s="15"/>
      <c r="G755" s="15"/>
      <c r="H755" s="15"/>
    </row>
    <row r="756" spans="1:8" ht="15.75" customHeight="1">
      <c r="A756" s="15"/>
      <c r="B756" s="15"/>
      <c r="C756" s="15"/>
      <c r="D756" s="15"/>
      <c r="E756" s="15"/>
      <c r="F756" s="15"/>
      <c r="G756" s="15"/>
      <c r="H756" s="15"/>
    </row>
    <row r="757" spans="1:8" ht="15.75" customHeight="1">
      <c r="A757" s="15"/>
      <c r="B757" s="15"/>
      <c r="C757" s="15"/>
      <c r="D757" s="15"/>
      <c r="E757" s="15"/>
      <c r="F757" s="15"/>
      <c r="G757" s="15"/>
      <c r="H757" s="15"/>
    </row>
    <row r="758" spans="1:8" ht="15.75" customHeight="1">
      <c r="A758" s="15"/>
      <c r="B758" s="15"/>
      <c r="C758" s="15"/>
      <c r="D758" s="15"/>
      <c r="E758" s="15"/>
      <c r="F758" s="15"/>
      <c r="G758" s="15"/>
      <c r="H758" s="15"/>
    </row>
    <row r="759" spans="1:8" ht="15.75" customHeight="1">
      <c r="A759" s="15"/>
      <c r="B759" s="15"/>
      <c r="C759" s="15"/>
      <c r="D759" s="15"/>
      <c r="E759" s="15"/>
      <c r="F759" s="15"/>
      <c r="G759" s="15"/>
      <c r="H759" s="15"/>
    </row>
    <row r="760" spans="1:8" ht="15.75" customHeight="1">
      <c r="A760" s="15"/>
      <c r="B760" s="15"/>
      <c r="C760" s="15"/>
      <c r="D760" s="15"/>
      <c r="E760" s="15"/>
      <c r="F760" s="15"/>
      <c r="G760" s="15"/>
      <c r="H760" s="15"/>
    </row>
    <row r="761" spans="1:8" ht="15.75" customHeight="1">
      <c r="A761" s="15"/>
      <c r="B761" s="15"/>
      <c r="C761" s="15"/>
      <c r="D761" s="15"/>
      <c r="E761" s="15"/>
      <c r="F761" s="15"/>
      <c r="G761" s="15"/>
      <c r="H761" s="15"/>
    </row>
    <row r="762" spans="1:8" ht="15.75" customHeight="1">
      <c r="A762" s="15"/>
      <c r="B762" s="15"/>
      <c r="C762" s="15"/>
      <c r="D762" s="15"/>
      <c r="E762" s="15"/>
      <c r="F762" s="15"/>
      <c r="G762" s="15"/>
      <c r="H762" s="15"/>
    </row>
    <row r="763" spans="1:8" ht="15.75" customHeight="1">
      <c r="A763" s="15"/>
      <c r="B763" s="15"/>
      <c r="C763" s="15"/>
      <c r="D763" s="15"/>
      <c r="E763" s="15"/>
      <c r="F763" s="15"/>
      <c r="G763" s="15"/>
      <c r="H763" s="15"/>
    </row>
    <row r="764" spans="1:8" ht="15.75" customHeight="1">
      <c r="A764" s="15"/>
      <c r="B764" s="15"/>
      <c r="C764" s="15"/>
      <c r="D764" s="15"/>
      <c r="E764" s="15"/>
      <c r="F764" s="15"/>
      <c r="G764" s="15"/>
      <c r="H764" s="15"/>
    </row>
    <row r="765" spans="1:8" ht="15.75" customHeight="1">
      <c r="A765" s="15"/>
      <c r="B765" s="15"/>
      <c r="C765" s="15"/>
      <c r="D765" s="15"/>
      <c r="E765" s="15"/>
      <c r="F765" s="15"/>
      <c r="G765" s="15"/>
      <c r="H765" s="15"/>
    </row>
    <row r="766" spans="1:8" ht="15.75" customHeight="1">
      <c r="A766" s="15"/>
      <c r="B766" s="15"/>
      <c r="C766" s="15"/>
      <c r="D766" s="15"/>
      <c r="E766" s="15"/>
      <c r="F766" s="15"/>
      <c r="G766" s="15"/>
      <c r="H766" s="15"/>
    </row>
    <row r="767" spans="1:8" ht="15.75" customHeight="1">
      <c r="A767" s="15"/>
      <c r="B767" s="15"/>
      <c r="C767" s="15"/>
      <c r="D767" s="15"/>
      <c r="E767" s="15"/>
      <c r="F767" s="15"/>
      <c r="G767" s="15"/>
      <c r="H767" s="15"/>
    </row>
    <row r="768" spans="1:8" ht="15.75" customHeight="1">
      <c r="A768" s="15"/>
      <c r="B768" s="15"/>
      <c r="C768" s="15"/>
      <c r="D768" s="15"/>
      <c r="E768" s="15"/>
      <c r="F768" s="15"/>
      <c r="G768" s="15"/>
      <c r="H768" s="15"/>
    </row>
    <row r="769" spans="1:8" ht="15.75" customHeight="1">
      <c r="A769" s="15"/>
      <c r="B769" s="15"/>
      <c r="C769" s="15"/>
      <c r="D769" s="15"/>
      <c r="E769" s="15"/>
      <c r="F769" s="15"/>
      <c r="G769" s="15"/>
      <c r="H769" s="15"/>
    </row>
    <row r="770" spans="1:8" ht="15.75" customHeight="1">
      <c r="A770" s="15"/>
      <c r="B770" s="15"/>
      <c r="C770" s="15"/>
      <c r="D770" s="15"/>
      <c r="E770" s="15"/>
      <c r="F770" s="15"/>
      <c r="G770" s="15"/>
      <c r="H770" s="15"/>
    </row>
    <row r="771" spans="1:8" ht="15.75" customHeight="1">
      <c r="A771" s="15"/>
      <c r="B771" s="15"/>
      <c r="C771" s="15"/>
      <c r="D771" s="15"/>
      <c r="E771" s="15"/>
      <c r="F771" s="15"/>
      <c r="G771" s="15"/>
      <c r="H771" s="15"/>
    </row>
    <row r="772" spans="1:8" ht="15.75" customHeight="1">
      <c r="A772" s="15"/>
      <c r="B772" s="15"/>
      <c r="C772" s="15"/>
      <c r="D772" s="15"/>
      <c r="E772" s="15"/>
      <c r="F772" s="15"/>
      <c r="G772" s="15"/>
      <c r="H772" s="15"/>
    </row>
    <row r="773" spans="1:8" ht="15.75" customHeight="1">
      <c r="A773" s="15"/>
      <c r="B773" s="15"/>
      <c r="C773" s="15"/>
      <c r="D773" s="15"/>
      <c r="E773" s="15"/>
      <c r="F773" s="15"/>
      <c r="G773" s="15"/>
      <c r="H773" s="15"/>
    </row>
    <row r="774" spans="1:8" ht="15.75" customHeight="1">
      <c r="A774" s="15"/>
      <c r="B774" s="15"/>
      <c r="C774" s="15"/>
      <c r="D774" s="15"/>
      <c r="E774" s="15"/>
      <c r="F774" s="15"/>
      <c r="G774" s="15"/>
      <c r="H774" s="15"/>
    </row>
    <row r="775" spans="1:8" ht="15.75" customHeight="1">
      <c r="A775" s="15"/>
      <c r="B775" s="15"/>
      <c r="C775" s="15"/>
      <c r="D775" s="15"/>
      <c r="E775" s="15"/>
      <c r="F775" s="15"/>
      <c r="G775" s="15"/>
      <c r="H775" s="15"/>
    </row>
    <row r="776" spans="1:8" ht="15.75" customHeight="1">
      <c r="A776" s="15"/>
      <c r="B776" s="15"/>
      <c r="C776" s="15"/>
      <c r="D776" s="15"/>
      <c r="E776" s="15"/>
      <c r="F776" s="15"/>
      <c r="G776" s="15"/>
      <c r="H776" s="15"/>
    </row>
    <row r="777" spans="1:8" ht="15.75" customHeight="1">
      <c r="A777" s="15"/>
      <c r="B777" s="15"/>
      <c r="C777" s="15"/>
      <c r="D777" s="15"/>
      <c r="E777" s="15"/>
      <c r="F777" s="15"/>
      <c r="G777" s="15"/>
      <c r="H777" s="15"/>
    </row>
    <row r="778" spans="1:8" ht="15.75" customHeight="1">
      <c r="A778" s="15"/>
      <c r="B778" s="15"/>
      <c r="C778" s="15"/>
      <c r="D778" s="15"/>
      <c r="E778" s="15"/>
      <c r="F778" s="15"/>
      <c r="G778" s="15"/>
      <c r="H778" s="15"/>
    </row>
    <row r="779" spans="1:8" ht="15.75" customHeight="1">
      <c r="A779" s="15"/>
      <c r="B779" s="15"/>
      <c r="C779" s="15"/>
      <c r="D779" s="15"/>
      <c r="E779" s="15"/>
      <c r="F779" s="15"/>
      <c r="G779" s="15"/>
      <c r="H779" s="15"/>
    </row>
    <row r="780" spans="1:8" ht="15.75" customHeight="1">
      <c r="A780" s="15"/>
      <c r="B780" s="15"/>
      <c r="C780" s="15"/>
      <c r="D780" s="15"/>
      <c r="E780" s="15"/>
      <c r="F780" s="15"/>
      <c r="G780" s="15"/>
      <c r="H780" s="15"/>
    </row>
    <row r="781" spans="1:8" ht="15.75" customHeight="1">
      <c r="A781" s="15"/>
      <c r="B781" s="15"/>
      <c r="C781" s="15"/>
      <c r="D781" s="15"/>
      <c r="E781" s="15"/>
      <c r="F781" s="15"/>
      <c r="G781" s="15"/>
      <c r="H781" s="15"/>
    </row>
    <row r="782" spans="1:8" ht="15.75" customHeight="1">
      <c r="A782" s="15"/>
      <c r="B782" s="15"/>
      <c r="C782" s="15"/>
      <c r="D782" s="15"/>
      <c r="E782" s="15"/>
      <c r="F782" s="15"/>
      <c r="G782" s="15"/>
      <c r="H782" s="15"/>
    </row>
    <row r="783" spans="1:8" ht="15.75" customHeight="1">
      <c r="A783" s="15"/>
      <c r="B783" s="15"/>
      <c r="C783" s="15"/>
      <c r="D783" s="15"/>
      <c r="E783" s="15"/>
      <c r="F783" s="15"/>
      <c r="G783" s="15"/>
      <c r="H783" s="15"/>
    </row>
    <row r="784" spans="1:8" ht="15.75" customHeight="1">
      <c r="A784" s="15"/>
      <c r="B784" s="15"/>
      <c r="C784" s="15"/>
      <c r="D784" s="15"/>
      <c r="E784" s="15"/>
      <c r="F784" s="15"/>
      <c r="G784" s="15"/>
      <c r="H784" s="15"/>
    </row>
    <row r="785" spans="1:8" ht="15.75" customHeight="1">
      <c r="A785" s="15"/>
      <c r="B785" s="15"/>
      <c r="C785" s="15"/>
      <c r="D785" s="15"/>
      <c r="E785" s="15"/>
      <c r="F785" s="15"/>
      <c r="G785" s="15"/>
      <c r="H785" s="15"/>
    </row>
    <row r="786" spans="1:8" ht="15.75" customHeight="1">
      <c r="A786" s="15"/>
      <c r="B786" s="15"/>
      <c r="C786" s="15"/>
      <c r="D786" s="15"/>
      <c r="E786" s="15"/>
      <c r="F786" s="15"/>
      <c r="G786" s="15"/>
      <c r="H786" s="15"/>
    </row>
    <row r="787" spans="1:8" ht="15.75" customHeight="1">
      <c r="A787" s="15"/>
      <c r="B787" s="15"/>
      <c r="C787" s="15"/>
      <c r="D787" s="15"/>
      <c r="E787" s="15"/>
      <c r="F787" s="15"/>
      <c r="G787" s="15"/>
      <c r="H787" s="15"/>
    </row>
    <row r="788" spans="1:8" ht="15.75" customHeight="1">
      <c r="A788" s="15"/>
      <c r="B788" s="15"/>
      <c r="C788" s="15"/>
      <c r="D788" s="15"/>
      <c r="E788" s="15"/>
      <c r="F788" s="15"/>
      <c r="G788" s="15"/>
      <c r="H788" s="15"/>
    </row>
    <row r="789" spans="1:8" ht="15.75" customHeight="1">
      <c r="A789" s="15"/>
      <c r="B789" s="15"/>
      <c r="C789" s="15"/>
      <c r="D789" s="15"/>
      <c r="E789" s="15"/>
      <c r="F789" s="15"/>
      <c r="G789" s="15"/>
      <c r="H789" s="15"/>
    </row>
    <row r="790" spans="1:8" ht="15.75" customHeight="1">
      <c r="A790" s="15"/>
      <c r="B790" s="15"/>
      <c r="C790" s="15"/>
      <c r="D790" s="15"/>
      <c r="E790" s="15"/>
      <c r="F790" s="15"/>
      <c r="G790" s="15"/>
      <c r="H790" s="15"/>
    </row>
    <row r="791" spans="1:8" ht="15.75" customHeight="1">
      <c r="A791" s="15"/>
      <c r="B791" s="15"/>
      <c r="C791" s="15"/>
      <c r="D791" s="15"/>
      <c r="E791" s="15"/>
      <c r="F791" s="15"/>
      <c r="G791" s="15"/>
      <c r="H791" s="15"/>
    </row>
    <row r="792" spans="1:8" ht="15.75" customHeight="1">
      <c r="A792" s="15"/>
      <c r="B792" s="15"/>
      <c r="C792" s="15"/>
      <c r="D792" s="15"/>
      <c r="E792" s="15"/>
      <c r="F792" s="15"/>
      <c r="G792" s="15"/>
      <c r="H792" s="15"/>
    </row>
    <row r="793" spans="1:8" ht="15.75" customHeight="1">
      <c r="A793" s="15"/>
      <c r="B793" s="15"/>
      <c r="C793" s="15"/>
      <c r="D793" s="15"/>
      <c r="E793" s="15"/>
      <c r="F793" s="15"/>
      <c r="G793" s="15"/>
      <c r="H793" s="15"/>
    </row>
    <row r="794" spans="1:8" ht="15.75" customHeight="1">
      <c r="A794" s="15"/>
      <c r="B794" s="15"/>
      <c r="C794" s="15"/>
      <c r="D794" s="15"/>
      <c r="E794" s="15"/>
      <c r="F794" s="15"/>
      <c r="G794" s="15"/>
      <c r="H794" s="15"/>
    </row>
    <row r="795" spans="1:8" ht="15.75" customHeight="1">
      <c r="A795" s="15"/>
      <c r="B795" s="15"/>
      <c r="C795" s="15"/>
      <c r="D795" s="15"/>
      <c r="E795" s="15"/>
      <c r="F795" s="15"/>
      <c r="G795" s="15"/>
      <c r="H795" s="15"/>
    </row>
    <row r="796" spans="1:8" ht="15.75" customHeight="1">
      <c r="A796" s="15"/>
      <c r="B796" s="15"/>
      <c r="C796" s="15"/>
      <c r="D796" s="15"/>
      <c r="E796" s="15"/>
      <c r="F796" s="15"/>
      <c r="G796" s="15"/>
      <c r="H796" s="15"/>
    </row>
    <row r="797" spans="1:8" ht="15.75" customHeight="1">
      <c r="A797" s="15"/>
      <c r="B797" s="15"/>
      <c r="C797" s="15"/>
      <c r="D797" s="15"/>
      <c r="E797" s="15"/>
      <c r="F797" s="15"/>
      <c r="G797" s="15"/>
      <c r="H797" s="15"/>
    </row>
    <row r="798" spans="1:8" ht="15.75" customHeight="1">
      <c r="A798" s="15"/>
      <c r="B798" s="15"/>
      <c r="C798" s="15"/>
      <c r="D798" s="15"/>
      <c r="E798" s="15"/>
      <c r="F798" s="15"/>
      <c r="G798" s="15"/>
      <c r="H798" s="15"/>
    </row>
    <row r="799" spans="1:8" ht="15.75" customHeight="1">
      <c r="A799" s="15"/>
      <c r="B799" s="15"/>
      <c r="C799" s="15"/>
      <c r="D799" s="15"/>
      <c r="E799" s="15"/>
      <c r="F799" s="15"/>
      <c r="G799" s="15"/>
      <c r="H799" s="15"/>
    </row>
    <row r="800" spans="1:8" ht="15.75" customHeight="1">
      <c r="A800" s="15"/>
      <c r="B800" s="15"/>
      <c r="C800" s="15"/>
      <c r="D800" s="15"/>
      <c r="E800" s="15"/>
      <c r="F800" s="15"/>
      <c r="G800" s="15"/>
      <c r="H800" s="15"/>
    </row>
    <row r="801" spans="1:8" ht="15.75" customHeight="1">
      <c r="A801" s="15"/>
      <c r="B801" s="15"/>
      <c r="C801" s="15"/>
      <c r="D801" s="15"/>
      <c r="E801" s="15"/>
      <c r="F801" s="15"/>
      <c r="G801" s="15"/>
      <c r="H801" s="15"/>
    </row>
    <row r="802" spans="1:8" ht="15.75" customHeight="1">
      <c r="A802" s="15"/>
      <c r="B802" s="15"/>
      <c r="C802" s="15"/>
      <c r="D802" s="15"/>
      <c r="E802" s="15"/>
      <c r="F802" s="15"/>
      <c r="G802" s="15"/>
      <c r="H802" s="15"/>
    </row>
    <row r="803" spans="1:8" ht="15.75" customHeight="1">
      <c r="A803" s="15"/>
      <c r="B803" s="15"/>
      <c r="C803" s="15"/>
      <c r="D803" s="15"/>
      <c r="E803" s="15"/>
      <c r="F803" s="15"/>
      <c r="G803" s="15"/>
      <c r="H803" s="15"/>
    </row>
    <row r="804" spans="1:8" ht="15.75" customHeight="1">
      <c r="A804" s="15"/>
      <c r="B804" s="15"/>
      <c r="C804" s="15"/>
      <c r="D804" s="15"/>
      <c r="E804" s="15"/>
      <c r="F804" s="15"/>
      <c r="G804" s="15"/>
      <c r="H804" s="15"/>
    </row>
    <row r="805" spans="1:8" ht="15.75" customHeight="1">
      <c r="A805" s="15"/>
      <c r="B805" s="15"/>
      <c r="C805" s="15"/>
      <c r="D805" s="15"/>
      <c r="E805" s="15"/>
      <c r="F805" s="15"/>
      <c r="G805" s="15"/>
      <c r="H805" s="15"/>
    </row>
    <row r="806" spans="1:8" ht="15.75" customHeight="1">
      <c r="A806" s="15"/>
      <c r="B806" s="15"/>
      <c r="C806" s="15"/>
      <c r="D806" s="15"/>
      <c r="E806" s="15"/>
      <c r="F806" s="15"/>
      <c r="G806" s="15"/>
      <c r="H806" s="15"/>
    </row>
    <row r="807" spans="1:8" ht="15.75" customHeight="1">
      <c r="A807" s="15"/>
      <c r="B807" s="15"/>
      <c r="C807" s="15"/>
      <c r="D807" s="15"/>
      <c r="E807" s="15"/>
      <c r="F807" s="15"/>
      <c r="G807" s="15"/>
      <c r="H807" s="15"/>
    </row>
    <row r="808" spans="1:8" ht="15.75" customHeight="1">
      <c r="A808" s="15"/>
      <c r="B808" s="15"/>
      <c r="C808" s="15"/>
      <c r="D808" s="15"/>
      <c r="E808" s="15"/>
      <c r="F808" s="15"/>
      <c r="G808" s="15"/>
      <c r="H808" s="15"/>
    </row>
    <row r="809" spans="1:8" ht="15.75" customHeight="1">
      <c r="A809" s="15"/>
      <c r="B809" s="15"/>
      <c r="C809" s="15"/>
      <c r="D809" s="15"/>
      <c r="E809" s="15"/>
      <c r="F809" s="15"/>
      <c r="G809" s="15"/>
      <c r="H809" s="15"/>
    </row>
    <row r="810" spans="1:8" ht="15.75" customHeight="1">
      <c r="A810" s="15"/>
      <c r="B810" s="15"/>
      <c r="C810" s="15"/>
      <c r="D810" s="15"/>
      <c r="E810" s="15"/>
      <c r="F810" s="15"/>
      <c r="G810" s="15"/>
      <c r="H810" s="15"/>
    </row>
    <row r="811" spans="1:8" ht="15.75" customHeight="1">
      <c r="A811" s="15"/>
      <c r="B811" s="15"/>
      <c r="C811" s="15"/>
      <c r="D811" s="15"/>
      <c r="E811" s="15"/>
      <c r="F811" s="15"/>
      <c r="G811" s="15"/>
      <c r="H811" s="15"/>
    </row>
    <row r="812" spans="1:8" ht="15.75" customHeight="1">
      <c r="A812" s="15"/>
      <c r="B812" s="15"/>
      <c r="C812" s="15"/>
      <c r="D812" s="15"/>
      <c r="E812" s="15"/>
      <c r="F812" s="15"/>
      <c r="G812" s="15"/>
      <c r="H812" s="15"/>
    </row>
    <row r="813" spans="1:8" ht="15.75" customHeight="1">
      <c r="A813" s="15"/>
      <c r="B813" s="15"/>
      <c r="C813" s="15"/>
      <c r="D813" s="15"/>
      <c r="E813" s="15"/>
      <c r="F813" s="15"/>
      <c r="G813" s="15"/>
      <c r="H813" s="15"/>
    </row>
    <row r="814" spans="1:8" ht="15.75" customHeight="1">
      <c r="A814" s="15"/>
      <c r="B814" s="15"/>
      <c r="C814" s="15"/>
      <c r="D814" s="15"/>
      <c r="E814" s="15"/>
      <c r="F814" s="15"/>
      <c r="G814" s="15"/>
      <c r="H814" s="15"/>
    </row>
    <row r="815" spans="1:8" ht="15.75" customHeight="1">
      <c r="A815" s="15"/>
      <c r="B815" s="15"/>
      <c r="C815" s="15"/>
      <c r="D815" s="15"/>
      <c r="E815" s="15"/>
      <c r="F815" s="15"/>
      <c r="G815" s="15"/>
      <c r="H815" s="15"/>
    </row>
    <row r="816" spans="1:8" ht="15.75" customHeight="1">
      <c r="A816" s="15"/>
      <c r="B816" s="15"/>
      <c r="C816" s="15"/>
      <c r="D816" s="15"/>
      <c r="E816" s="15"/>
      <c r="F816" s="15"/>
      <c r="G816" s="15"/>
      <c r="H816" s="15"/>
    </row>
    <row r="817" spans="1:8" ht="15.75" customHeight="1">
      <c r="A817" s="15"/>
      <c r="B817" s="15"/>
      <c r="C817" s="15"/>
      <c r="D817" s="15"/>
      <c r="E817" s="15"/>
      <c r="F817" s="15"/>
      <c r="G817" s="15"/>
      <c r="H817" s="15"/>
    </row>
    <row r="818" spans="1:8" ht="15.75" customHeight="1">
      <c r="A818" s="15"/>
      <c r="B818" s="15"/>
      <c r="C818" s="15"/>
      <c r="D818" s="15"/>
      <c r="E818" s="15"/>
      <c r="F818" s="15"/>
      <c r="G818" s="15"/>
      <c r="H818" s="15"/>
    </row>
    <row r="819" spans="1:8" ht="15.75" customHeight="1">
      <c r="A819" s="15"/>
      <c r="B819" s="15"/>
      <c r="C819" s="15"/>
      <c r="D819" s="15"/>
      <c r="E819" s="15"/>
      <c r="F819" s="15"/>
      <c r="G819" s="15"/>
      <c r="H819" s="15"/>
    </row>
    <row r="820" spans="1:8" ht="15.75" customHeight="1">
      <c r="A820" s="15"/>
      <c r="B820" s="15"/>
      <c r="C820" s="15"/>
      <c r="D820" s="15"/>
      <c r="E820" s="15"/>
      <c r="F820" s="15"/>
      <c r="G820" s="15"/>
      <c r="H820" s="15"/>
    </row>
    <row r="821" spans="1:8" ht="15.75" customHeight="1">
      <c r="A821" s="15"/>
      <c r="B821" s="15"/>
      <c r="C821" s="15"/>
      <c r="D821" s="15"/>
      <c r="E821" s="15"/>
      <c r="F821" s="15"/>
      <c r="G821" s="15"/>
      <c r="H821" s="15"/>
    </row>
    <row r="822" spans="1:8" ht="15.75" customHeight="1">
      <c r="A822" s="15"/>
      <c r="B822" s="15"/>
      <c r="C822" s="15"/>
      <c r="D822" s="15"/>
      <c r="E822" s="15"/>
      <c r="F822" s="15"/>
      <c r="G822" s="15"/>
      <c r="H822" s="15"/>
    </row>
    <row r="823" spans="1:8" ht="15.75" customHeight="1">
      <c r="A823" s="15"/>
      <c r="B823" s="15"/>
      <c r="C823" s="15"/>
      <c r="D823" s="15"/>
      <c r="E823" s="15"/>
      <c r="F823" s="15"/>
      <c r="G823" s="15"/>
      <c r="H823" s="15"/>
    </row>
    <row r="824" spans="1:8" ht="15.75" customHeight="1">
      <c r="A824" s="15"/>
      <c r="B824" s="15"/>
      <c r="C824" s="15"/>
      <c r="D824" s="15"/>
      <c r="E824" s="15"/>
      <c r="F824" s="15"/>
      <c r="G824" s="15"/>
      <c r="H824" s="15"/>
    </row>
    <row r="825" spans="1:8" ht="15.75" customHeight="1">
      <c r="A825" s="15"/>
      <c r="B825" s="15"/>
      <c r="C825" s="15"/>
      <c r="D825" s="15"/>
      <c r="E825" s="15"/>
      <c r="F825" s="15"/>
      <c r="G825" s="15"/>
      <c r="H825" s="15"/>
    </row>
    <row r="826" spans="1:8" ht="15.75" customHeight="1">
      <c r="A826" s="15"/>
      <c r="B826" s="15"/>
      <c r="C826" s="15"/>
      <c r="D826" s="15"/>
      <c r="E826" s="15"/>
      <c r="F826" s="15"/>
      <c r="G826" s="15"/>
      <c r="H826" s="15"/>
    </row>
    <row r="827" spans="1:8" ht="15.75" customHeight="1">
      <c r="A827" s="15"/>
      <c r="B827" s="15"/>
      <c r="C827" s="15"/>
      <c r="D827" s="15"/>
      <c r="E827" s="15"/>
      <c r="F827" s="15"/>
      <c r="G827" s="15"/>
      <c r="H827" s="15"/>
    </row>
    <row r="828" spans="1:8" ht="15.75" customHeight="1">
      <c r="A828" s="15"/>
      <c r="B828" s="15"/>
      <c r="C828" s="15"/>
      <c r="D828" s="15"/>
      <c r="E828" s="15"/>
      <c r="F828" s="15"/>
      <c r="G828" s="15"/>
      <c r="H828" s="15"/>
    </row>
    <row r="829" spans="1:8" ht="15.75" customHeight="1">
      <c r="A829" s="15"/>
      <c r="B829" s="15"/>
      <c r="C829" s="15"/>
      <c r="D829" s="15"/>
      <c r="E829" s="15"/>
      <c r="F829" s="15"/>
      <c r="G829" s="15"/>
      <c r="H829" s="15"/>
    </row>
    <row r="830" spans="1:8" ht="15.75" customHeight="1">
      <c r="A830" s="15"/>
      <c r="B830" s="15"/>
      <c r="C830" s="15"/>
      <c r="D830" s="15"/>
      <c r="E830" s="15"/>
      <c r="F830" s="15"/>
      <c r="G830" s="15"/>
      <c r="H830" s="15"/>
    </row>
    <row r="831" spans="1:8" ht="15.75" customHeight="1">
      <c r="A831" s="15"/>
      <c r="B831" s="15"/>
      <c r="C831" s="15"/>
      <c r="D831" s="15"/>
      <c r="E831" s="15"/>
      <c r="F831" s="15"/>
      <c r="G831" s="15"/>
      <c r="H831" s="15"/>
    </row>
    <row r="832" spans="1:8" ht="15.75" customHeight="1">
      <c r="A832" s="15"/>
      <c r="B832" s="15"/>
      <c r="C832" s="15"/>
      <c r="D832" s="15"/>
      <c r="E832" s="15"/>
      <c r="F832" s="15"/>
      <c r="G832" s="15"/>
      <c r="H832" s="15"/>
    </row>
    <row r="833" spans="1:8" ht="15.75" customHeight="1">
      <c r="A833" s="15"/>
      <c r="B833" s="15"/>
      <c r="C833" s="15"/>
      <c r="D833" s="15"/>
      <c r="E833" s="15"/>
      <c r="F833" s="15"/>
      <c r="G833" s="15"/>
      <c r="H833" s="15"/>
    </row>
    <row r="834" spans="1:8" ht="15.75" customHeight="1">
      <c r="A834" s="15"/>
      <c r="B834" s="15"/>
      <c r="C834" s="15"/>
      <c r="D834" s="15"/>
      <c r="E834" s="15"/>
      <c r="F834" s="15"/>
      <c r="G834" s="15"/>
      <c r="H834" s="15"/>
    </row>
    <row r="835" spans="1:8" ht="15.75" customHeight="1">
      <c r="A835" s="15"/>
      <c r="B835" s="15"/>
      <c r="C835" s="15"/>
      <c r="D835" s="15"/>
      <c r="E835" s="15"/>
      <c r="F835" s="15"/>
      <c r="G835" s="15"/>
      <c r="H835" s="15"/>
    </row>
    <row r="836" spans="1:8" ht="15.75" customHeight="1">
      <c r="A836" s="15"/>
      <c r="B836" s="15"/>
      <c r="C836" s="15"/>
      <c r="D836" s="15"/>
      <c r="E836" s="15"/>
      <c r="F836" s="15"/>
      <c r="G836" s="15"/>
      <c r="H836" s="15"/>
    </row>
    <row r="837" spans="1:8" ht="15.75" customHeight="1">
      <c r="A837" s="15"/>
      <c r="B837" s="15"/>
      <c r="C837" s="15"/>
      <c r="D837" s="15"/>
      <c r="E837" s="15"/>
      <c r="F837" s="15"/>
      <c r="G837" s="15"/>
      <c r="H837" s="15"/>
    </row>
    <row r="838" spans="1:8" ht="15.75" customHeight="1">
      <c r="A838" s="15"/>
      <c r="B838" s="15"/>
      <c r="C838" s="15"/>
      <c r="D838" s="15"/>
      <c r="E838" s="15"/>
      <c r="F838" s="15"/>
      <c r="G838" s="15"/>
      <c r="H838" s="15"/>
    </row>
    <row r="839" spans="1:8" ht="15.75" customHeight="1">
      <c r="A839" s="15"/>
      <c r="B839" s="15"/>
      <c r="C839" s="15"/>
      <c r="D839" s="15"/>
      <c r="E839" s="15"/>
      <c r="F839" s="15"/>
      <c r="G839" s="15"/>
      <c r="H839" s="15"/>
    </row>
    <row r="840" spans="1:8" ht="15.75" customHeight="1">
      <c r="A840" s="15"/>
      <c r="B840" s="15"/>
      <c r="C840" s="15"/>
      <c r="D840" s="15"/>
      <c r="E840" s="15"/>
      <c r="F840" s="15"/>
      <c r="G840" s="15"/>
      <c r="H840" s="15"/>
    </row>
    <row r="841" spans="1:8" ht="15.75" customHeight="1">
      <c r="A841" s="15"/>
      <c r="B841" s="15"/>
      <c r="C841" s="15"/>
      <c r="D841" s="15"/>
      <c r="E841" s="15"/>
      <c r="F841" s="15"/>
      <c r="G841" s="15"/>
      <c r="H841" s="15"/>
    </row>
    <row r="842" spans="1:8" ht="15.75" customHeight="1">
      <c r="A842" s="15"/>
      <c r="B842" s="15"/>
      <c r="C842" s="15"/>
      <c r="D842" s="15"/>
      <c r="E842" s="15"/>
      <c r="F842" s="15"/>
      <c r="G842" s="15"/>
      <c r="H842" s="15"/>
    </row>
    <row r="843" spans="1:8" ht="15.75" customHeight="1">
      <c r="A843" s="15"/>
      <c r="B843" s="15"/>
      <c r="C843" s="15"/>
      <c r="D843" s="15"/>
      <c r="E843" s="15"/>
      <c r="F843" s="15"/>
      <c r="G843" s="15"/>
      <c r="H843" s="15"/>
    </row>
    <row r="844" spans="1:8" ht="15.75" customHeight="1">
      <c r="A844" s="15"/>
      <c r="B844" s="15"/>
      <c r="C844" s="15"/>
      <c r="D844" s="15"/>
      <c r="E844" s="15"/>
      <c r="F844" s="15"/>
      <c r="G844" s="15"/>
      <c r="H844" s="15"/>
    </row>
    <row r="845" spans="1:8" ht="15.75" customHeight="1">
      <c r="A845" s="15"/>
      <c r="B845" s="15"/>
      <c r="C845" s="15"/>
      <c r="D845" s="15"/>
      <c r="E845" s="15"/>
      <c r="F845" s="15"/>
      <c r="G845" s="15"/>
      <c r="H845" s="15"/>
    </row>
    <row r="846" spans="1:8" ht="15.75" customHeight="1">
      <c r="A846" s="15"/>
      <c r="B846" s="15"/>
      <c r="C846" s="15"/>
      <c r="D846" s="15"/>
      <c r="E846" s="15"/>
      <c r="F846" s="15"/>
      <c r="G846" s="15"/>
      <c r="H846" s="15"/>
    </row>
    <row r="847" spans="1:8" ht="15.75" customHeight="1">
      <c r="A847" s="15"/>
      <c r="B847" s="15"/>
      <c r="C847" s="15"/>
      <c r="D847" s="15"/>
      <c r="E847" s="15"/>
      <c r="F847" s="15"/>
      <c r="G847" s="15"/>
      <c r="H847" s="15"/>
    </row>
    <row r="848" spans="1:8" ht="15.75" customHeight="1">
      <c r="A848" s="15"/>
      <c r="B848" s="15"/>
      <c r="C848" s="15"/>
      <c r="D848" s="15"/>
      <c r="E848" s="15"/>
      <c r="F848" s="15"/>
      <c r="G848" s="15"/>
      <c r="H848" s="15"/>
    </row>
    <row r="849" spans="1:8" ht="15.75" customHeight="1">
      <c r="A849" s="15"/>
      <c r="B849" s="15"/>
      <c r="C849" s="15"/>
      <c r="D849" s="15"/>
      <c r="E849" s="15"/>
      <c r="F849" s="15"/>
      <c r="G849" s="15"/>
      <c r="H849" s="15"/>
    </row>
    <row r="850" spans="1:8" ht="15.75" customHeight="1">
      <c r="A850" s="15"/>
      <c r="B850" s="15"/>
      <c r="C850" s="15"/>
      <c r="D850" s="15"/>
      <c r="E850" s="15"/>
      <c r="F850" s="15"/>
      <c r="G850" s="15"/>
      <c r="H850" s="15"/>
    </row>
    <row r="851" spans="1:8" ht="15.75" customHeight="1">
      <c r="A851" s="15"/>
      <c r="B851" s="15"/>
      <c r="C851" s="15"/>
      <c r="D851" s="15"/>
      <c r="E851" s="15"/>
      <c r="F851" s="15"/>
      <c r="G851" s="15"/>
      <c r="H851" s="15"/>
    </row>
    <row r="852" spans="1:8" ht="15.75" customHeight="1">
      <c r="A852" s="15"/>
      <c r="B852" s="15"/>
      <c r="C852" s="15"/>
      <c r="D852" s="15"/>
      <c r="E852" s="15"/>
      <c r="F852" s="15"/>
      <c r="G852" s="15"/>
      <c r="H852" s="15"/>
    </row>
    <row r="853" spans="1:8" ht="15.75" customHeight="1">
      <c r="A853" s="15"/>
      <c r="B853" s="15"/>
      <c r="C853" s="15"/>
      <c r="D853" s="15"/>
      <c r="E853" s="15"/>
      <c r="F853" s="15"/>
      <c r="G853" s="15"/>
      <c r="H853" s="15"/>
    </row>
    <row r="854" spans="1:8" ht="15.75" customHeight="1">
      <c r="A854" s="15"/>
      <c r="B854" s="15"/>
      <c r="C854" s="15"/>
      <c r="D854" s="15"/>
      <c r="E854" s="15"/>
      <c r="F854" s="15"/>
      <c r="G854" s="15"/>
      <c r="H854" s="15"/>
    </row>
    <row r="855" spans="1:8" ht="15.75" customHeight="1">
      <c r="A855" s="15"/>
      <c r="B855" s="15"/>
      <c r="C855" s="15"/>
      <c r="D855" s="15"/>
      <c r="E855" s="15"/>
      <c r="F855" s="15"/>
      <c r="G855" s="15"/>
      <c r="H855" s="15"/>
    </row>
    <row r="856" spans="1:8" ht="15.75" customHeight="1">
      <c r="A856" s="15"/>
      <c r="B856" s="15"/>
      <c r="C856" s="15"/>
      <c r="D856" s="15"/>
      <c r="E856" s="15"/>
      <c r="F856" s="15"/>
      <c r="G856" s="15"/>
      <c r="H856" s="15"/>
    </row>
    <row r="857" spans="1:8" ht="15.75" customHeight="1">
      <c r="A857" s="15"/>
      <c r="B857" s="15"/>
      <c r="C857" s="15"/>
      <c r="D857" s="15"/>
      <c r="E857" s="15"/>
      <c r="F857" s="15"/>
      <c r="G857" s="15"/>
      <c r="H857" s="15"/>
    </row>
    <row r="858" spans="1:8" ht="15.75" customHeight="1">
      <c r="A858" s="15"/>
      <c r="B858" s="15"/>
      <c r="C858" s="15"/>
      <c r="D858" s="15"/>
      <c r="E858" s="15"/>
      <c r="F858" s="15"/>
      <c r="G858" s="15"/>
      <c r="H858" s="15"/>
    </row>
    <row r="859" spans="1:8" ht="15.75" customHeight="1">
      <c r="A859" s="15"/>
      <c r="B859" s="15"/>
      <c r="C859" s="15"/>
      <c r="D859" s="15"/>
      <c r="E859" s="15"/>
      <c r="F859" s="15"/>
      <c r="G859" s="15"/>
      <c r="H859" s="15"/>
    </row>
    <row r="860" spans="1:8" ht="15.75" customHeight="1">
      <c r="A860" s="15"/>
      <c r="B860" s="15"/>
      <c r="C860" s="15"/>
      <c r="D860" s="15"/>
      <c r="E860" s="15"/>
      <c r="F860" s="15"/>
      <c r="G860" s="15"/>
      <c r="H860" s="15"/>
    </row>
    <row r="861" spans="1:8" ht="15.75" customHeight="1">
      <c r="A861" s="15"/>
      <c r="B861" s="15"/>
      <c r="C861" s="15"/>
      <c r="D861" s="15"/>
      <c r="E861" s="15"/>
      <c r="F861" s="15"/>
      <c r="G861" s="15"/>
      <c r="H861" s="15"/>
    </row>
    <row r="862" spans="1:8" ht="15.75" customHeight="1">
      <c r="A862" s="15"/>
      <c r="B862" s="15"/>
      <c r="C862" s="15"/>
      <c r="D862" s="15"/>
      <c r="E862" s="15"/>
      <c r="F862" s="15"/>
      <c r="G862" s="15"/>
      <c r="H862" s="15"/>
    </row>
    <row r="863" spans="1:8" ht="15.75" customHeight="1">
      <c r="A863" s="15"/>
      <c r="B863" s="15"/>
      <c r="C863" s="15"/>
      <c r="D863" s="15"/>
      <c r="E863" s="15"/>
      <c r="F863" s="15"/>
      <c r="G863" s="15"/>
      <c r="H863" s="15"/>
    </row>
    <row r="864" spans="1:8" ht="15.75" customHeight="1">
      <c r="A864" s="15"/>
      <c r="B864" s="15"/>
      <c r="C864" s="15"/>
      <c r="D864" s="15"/>
      <c r="E864" s="15"/>
      <c r="F864" s="15"/>
      <c r="G864" s="15"/>
      <c r="H864" s="15"/>
    </row>
    <row r="865" spans="1:8" ht="15.75" customHeight="1">
      <c r="A865" s="15"/>
      <c r="B865" s="15"/>
      <c r="C865" s="15"/>
      <c r="D865" s="15"/>
      <c r="E865" s="15"/>
      <c r="F865" s="15"/>
      <c r="G865" s="15"/>
      <c r="H865" s="15"/>
    </row>
    <row r="866" spans="1:8" ht="15.75" customHeight="1">
      <c r="A866" s="15"/>
      <c r="B866" s="15"/>
      <c r="C866" s="15"/>
      <c r="D866" s="15"/>
      <c r="E866" s="15"/>
      <c r="F866" s="15"/>
      <c r="G866" s="15"/>
      <c r="H866" s="15"/>
    </row>
    <row r="867" spans="1:8" ht="15.75" customHeight="1">
      <c r="A867" s="15"/>
      <c r="B867" s="15"/>
      <c r="C867" s="15"/>
      <c r="D867" s="15"/>
      <c r="E867" s="15"/>
      <c r="F867" s="15"/>
      <c r="G867" s="15"/>
      <c r="H867" s="15"/>
    </row>
    <row r="868" spans="1:8" ht="15.75" customHeight="1">
      <c r="A868" s="15"/>
      <c r="B868" s="15"/>
      <c r="C868" s="15"/>
      <c r="D868" s="15"/>
      <c r="E868" s="15"/>
      <c r="F868" s="15"/>
      <c r="G868" s="15"/>
      <c r="H868" s="15"/>
    </row>
    <row r="869" spans="1:8" ht="15.75" customHeight="1">
      <c r="A869" s="15"/>
      <c r="B869" s="15"/>
      <c r="C869" s="15"/>
      <c r="D869" s="15"/>
      <c r="E869" s="15"/>
      <c r="F869" s="15"/>
      <c r="G869" s="15"/>
      <c r="H869" s="15"/>
    </row>
    <row r="870" spans="1:8" ht="15.75" customHeight="1">
      <c r="A870" s="15"/>
      <c r="B870" s="15"/>
      <c r="C870" s="15"/>
      <c r="D870" s="15"/>
      <c r="E870" s="15"/>
      <c r="F870" s="15"/>
      <c r="G870" s="15"/>
      <c r="H870" s="15"/>
    </row>
    <row r="871" spans="1:8" ht="15.75" customHeight="1">
      <c r="A871" s="15"/>
      <c r="B871" s="15"/>
      <c r="C871" s="15"/>
      <c r="D871" s="15"/>
      <c r="E871" s="15"/>
      <c r="F871" s="15"/>
      <c r="G871" s="15"/>
      <c r="H871" s="15"/>
    </row>
    <row r="872" spans="1:8" ht="15.75" customHeight="1">
      <c r="A872" s="15"/>
      <c r="B872" s="15"/>
      <c r="C872" s="15"/>
      <c r="D872" s="15"/>
      <c r="E872" s="15"/>
      <c r="F872" s="15"/>
      <c r="G872" s="15"/>
      <c r="H872" s="15"/>
    </row>
    <row r="873" spans="1:8" ht="15.75" customHeight="1">
      <c r="A873" s="15"/>
      <c r="B873" s="15"/>
      <c r="C873" s="15"/>
      <c r="D873" s="15"/>
      <c r="E873" s="15"/>
      <c r="F873" s="15"/>
      <c r="G873" s="15"/>
      <c r="H873" s="15"/>
    </row>
    <row r="874" spans="1:8" ht="15.75" customHeight="1">
      <c r="A874" s="15"/>
      <c r="B874" s="15"/>
      <c r="C874" s="15"/>
      <c r="D874" s="15"/>
      <c r="E874" s="15"/>
      <c r="F874" s="15"/>
      <c r="G874" s="15"/>
      <c r="H874" s="15"/>
    </row>
    <row r="875" spans="1:8" ht="15.75" customHeight="1">
      <c r="A875" s="15"/>
      <c r="B875" s="15"/>
      <c r="C875" s="15"/>
      <c r="D875" s="15"/>
      <c r="E875" s="15"/>
      <c r="F875" s="15"/>
      <c r="G875" s="15"/>
      <c r="H875" s="15"/>
    </row>
    <row r="876" spans="1:8" ht="15.75" customHeight="1">
      <c r="A876" s="15"/>
      <c r="B876" s="15"/>
      <c r="C876" s="15"/>
      <c r="D876" s="15"/>
      <c r="E876" s="15"/>
      <c r="F876" s="15"/>
      <c r="G876" s="15"/>
      <c r="H876" s="15"/>
    </row>
    <row r="877" spans="1:8" ht="15.75" customHeight="1">
      <c r="A877" s="15"/>
      <c r="B877" s="15"/>
      <c r="C877" s="15"/>
      <c r="D877" s="15"/>
      <c r="E877" s="15"/>
      <c r="F877" s="15"/>
      <c r="G877" s="15"/>
      <c r="H877" s="15"/>
    </row>
    <row r="878" spans="1:8" ht="15.75" customHeight="1">
      <c r="A878" s="15"/>
      <c r="B878" s="15"/>
      <c r="C878" s="15"/>
      <c r="D878" s="15"/>
      <c r="E878" s="15"/>
      <c r="F878" s="15"/>
      <c r="G878" s="15"/>
      <c r="H878" s="15"/>
    </row>
    <row r="879" spans="1:8" ht="15.75" customHeight="1">
      <c r="A879" s="15"/>
      <c r="B879" s="15"/>
      <c r="C879" s="15"/>
      <c r="D879" s="15"/>
      <c r="E879" s="15"/>
      <c r="F879" s="15"/>
      <c r="G879" s="15"/>
      <c r="H879" s="15"/>
    </row>
    <row r="880" spans="1:8" ht="15.75" customHeight="1">
      <c r="A880" s="15"/>
      <c r="B880" s="15"/>
      <c r="C880" s="15"/>
      <c r="D880" s="15"/>
      <c r="E880" s="15"/>
      <c r="F880" s="15"/>
      <c r="G880" s="15"/>
      <c r="H880" s="15"/>
    </row>
    <row r="881" spans="1:8" ht="15.75" customHeight="1">
      <c r="A881" s="15"/>
      <c r="B881" s="15"/>
      <c r="C881" s="15"/>
      <c r="D881" s="15"/>
      <c r="E881" s="15"/>
      <c r="F881" s="15"/>
      <c r="G881" s="15"/>
      <c r="H881" s="15"/>
    </row>
    <row r="882" spans="1:8" ht="15.75" customHeight="1">
      <c r="A882" s="15"/>
      <c r="B882" s="15"/>
      <c r="C882" s="15"/>
      <c r="D882" s="15"/>
      <c r="E882" s="15"/>
      <c r="F882" s="15"/>
      <c r="G882" s="15"/>
      <c r="H882" s="15"/>
    </row>
    <row r="883" spans="1:8" ht="15.75" customHeight="1">
      <c r="A883" s="15"/>
      <c r="B883" s="15"/>
      <c r="C883" s="15"/>
      <c r="D883" s="15"/>
      <c r="E883" s="15"/>
      <c r="F883" s="15"/>
      <c r="G883" s="15"/>
      <c r="H883" s="15"/>
    </row>
    <row r="884" spans="1:8" ht="15.75" customHeight="1">
      <c r="A884" s="15"/>
      <c r="B884" s="15"/>
      <c r="C884" s="15"/>
      <c r="D884" s="15"/>
      <c r="E884" s="15"/>
      <c r="F884" s="15"/>
      <c r="G884" s="15"/>
      <c r="H884" s="15"/>
    </row>
    <row r="885" spans="1:8" ht="15.75" customHeight="1">
      <c r="A885" s="15"/>
      <c r="B885" s="15"/>
      <c r="C885" s="15"/>
      <c r="D885" s="15"/>
      <c r="E885" s="15"/>
      <c r="F885" s="15"/>
      <c r="G885" s="15"/>
      <c r="H885" s="15"/>
    </row>
    <row r="886" spans="1:8" ht="15.75" customHeight="1">
      <c r="A886" s="15"/>
      <c r="B886" s="15"/>
      <c r="C886" s="15"/>
      <c r="D886" s="15"/>
      <c r="E886" s="15"/>
      <c r="F886" s="15"/>
      <c r="G886" s="15"/>
      <c r="H886" s="15"/>
    </row>
    <row r="887" spans="1:8" ht="15.75" customHeight="1">
      <c r="A887" s="15"/>
      <c r="B887" s="15"/>
      <c r="C887" s="15"/>
      <c r="D887" s="15"/>
      <c r="E887" s="15"/>
      <c r="F887" s="15"/>
      <c r="G887" s="15"/>
      <c r="H887" s="15"/>
    </row>
    <row r="888" spans="1:8" ht="15.75" customHeight="1">
      <c r="A888" s="15"/>
      <c r="B888" s="15"/>
      <c r="C888" s="15"/>
      <c r="D888" s="15"/>
      <c r="E888" s="15"/>
      <c r="F888" s="15"/>
      <c r="G888" s="15"/>
      <c r="H888" s="15"/>
    </row>
    <row r="889" spans="1:8" ht="15.75" customHeight="1">
      <c r="A889" s="15"/>
      <c r="B889" s="15"/>
      <c r="C889" s="15"/>
      <c r="D889" s="15"/>
      <c r="E889" s="15"/>
      <c r="F889" s="15"/>
      <c r="G889" s="15"/>
      <c r="H889" s="15"/>
    </row>
    <row r="890" spans="1:8" ht="15.75" customHeight="1">
      <c r="A890" s="15"/>
      <c r="B890" s="15"/>
      <c r="C890" s="15"/>
      <c r="D890" s="15"/>
      <c r="E890" s="15"/>
      <c r="F890" s="15"/>
      <c r="G890" s="15"/>
      <c r="H890" s="15"/>
    </row>
    <row r="891" spans="1:8" ht="15.75" customHeight="1">
      <c r="A891" s="15"/>
      <c r="B891" s="15"/>
      <c r="C891" s="15"/>
      <c r="D891" s="15"/>
      <c r="E891" s="15"/>
      <c r="F891" s="15"/>
      <c r="G891" s="15"/>
      <c r="H891" s="15"/>
    </row>
    <row r="892" spans="1:8" ht="15.75" customHeight="1">
      <c r="A892" s="15"/>
      <c r="B892" s="15"/>
      <c r="C892" s="15"/>
      <c r="D892" s="15"/>
      <c r="E892" s="15"/>
      <c r="F892" s="15"/>
      <c r="G892" s="15"/>
      <c r="H892" s="15"/>
    </row>
    <row r="893" spans="1:8" ht="15.75" customHeight="1">
      <c r="A893" s="15"/>
      <c r="B893" s="15"/>
      <c r="C893" s="15"/>
      <c r="D893" s="15"/>
      <c r="E893" s="15"/>
      <c r="F893" s="15"/>
      <c r="G893" s="15"/>
      <c r="H893" s="15"/>
    </row>
    <row r="894" spans="1:8" ht="15.75" customHeight="1">
      <c r="A894" s="15"/>
      <c r="B894" s="15"/>
      <c r="C894" s="15"/>
      <c r="D894" s="15"/>
      <c r="E894" s="15"/>
      <c r="F894" s="15"/>
      <c r="G894" s="15"/>
      <c r="H894" s="15"/>
    </row>
    <row r="895" spans="1:8" ht="15.75" customHeight="1">
      <c r="A895" s="15"/>
      <c r="B895" s="15"/>
      <c r="C895" s="15"/>
      <c r="D895" s="15"/>
      <c r="E895" s="15"/>
      <c r="F895" s="15"/>
      <c r="G895" s="15"/>
      <c r="H895" s="15"/>
    </row>
    <row r="896" spans="1:8" ht="15.75" customHeight="1">
      <c r="A896" s="15"/>
      <c r="B896" s="15"/>
      <c r="C896" s="15"/>
      <c r="D896" s="15"/>
      <c r="E896" s="15"/>
      <c r="F896" s="15"/>
      <c r="G896" s="15"/>
      <c r="H896" s="15"/>
    </row>
    <row r="897" spans="1:8" ht="15.75" customHeight="1">
      <c r="A897" s="15"/>
      <c r="B897" s="15"/>
      <c r="C897" s="15"/>
      <c r="D897" s="15"/>
      <c r="E897" s="15"/>
      <c r="F897" s="15"/>
      <c r="G897" s="15"/>
      <c r="H897" s="15"/>
    </row>
    <row r="898" spans="1:8" ht="15.75" customHeight="1">
      <c r="A898" s="15"/>
      <c r="B898" s="15"/>
      <c r="C898" s="15"/>
      <c r="D898" s="15"/>
      <c r="E898" s="15"/>
      <c r="F898" s="15"/>
      <c r="G898" s="15"/>
      <c r="H898" s="15"/>
    </row>
    <row r="899" spans="1:8" ht="15.75" customHeight="1">
      <c r="A899" s="15"/>
      <c r="B899" s="15"/>
      <c r="C899" s="15"/>
      <c r="D899" s="15"/>
      <c r="E899" s="15"/>
      <c r="F899" s="15"/>
      <c r="G899" s="15"/>
      <c r="H899" s="15"/>
    </row>
    <row r="900" spans="1:8" ht="15.75" customHeight="1">
      <c r="A900" s="15"/>
      <c r="B900" s="15"/>
      <c r="C900" s="15"/>
      <c r="D900" s="15"/>
      <c r="E900" s="15"/>
      <c r="F900" s="15"/>
      <c r="G900" s="15"/>
      <c r="H900" s="15"/>
    </row>
    <row r="901" spans="1:8" ht="15.75" customHeight="1">
      <c r="A901" s="15"/>
      <c r="B901" s="15"/>
      <c r="C901" s="15"/>
      <c r="D901" s="15"/>
      <c r="E901" s="15"/>
      <c r="F901" s="15"/>
      <c r="G901" s="15"/>
      <c r="H901" s="15"/>
    </row>
    <row r="902" spans="1:8" ht="15.75" customHeight="1">
      <c r="A902" s="15"/>
      <c r="B902" s="15"/>
      <c r="C902" s="15"/>
      <c r="D902" s="15"/>
      <c r="E902" s="15"/>
      <c r="F902" s="15"/>
      <c r="G902" s="15"/>
      <c r="H902" s="15"/>
    </row>
    <row r="903" spans="1:8" ht="15.75" customHeight="1">
      <c r="A903" s="15"/>
      <c r="B903" s="15"/>
      <c r="C903" s="15"/>
      <c r="D903" s="15"/>
      <c r="E903" s="15"/>
      <c r="F903" s="15"/>
      <c r="G903" s="15"/>
      <c r="H903" s="15"/>
    </row>
    <row r="904" spans="1:8" ht="15.75" customHeight="1">
      <c r="A904" s="15"/>
      <c r="B904" s="15"/>
      <c r="C904" s="15"/>
      <c r="D904" s="15"/>
      <c r="E904" s="15"/>
      <c r="F904" s="15"/>
      <c r="G904" s="15"/>
      <c r="H904" s="15"/>
    </row>
    <row r="905" spans="1:8" ht="15.75" customHeight="1">
      <c r="A905" s="15"/>
      <c r="B905" s="15"/>
      <c r="C905" s="15"/>
      <c r="D905" s="15"/>
      <c r="E905" s="15"/>
      <c r="F905" s="15"/>
      <c r="G905" s="15"/>
      <c r="H905" s="15"/>
    </row>
    <row r="906" spans="1:8" ht="15.75" customHeight="1">
      <c r="A906" s="15"/>
      <c r="B906" s="15"/>
      <c r="C906" s="15"/>
      <c r="D906" s="15"/>
      <c r="E906" s="15"/>
      <c r="F906" s="15"/>
      <c r="G906" s="15"/>
      <c r="H906" s="15"/>
    </row>
    <row r="907" spans="1:8" ht="15.75" customHeight="1">
      <c r="A907" s="15"/>
      <c r="B907" s="15"/>
      <c r="C907" s="15"/>
      <c r="D907" s="15"/>
      <c r="E907" s="15"/>
      <c r="F907" s="15"/>
      <c r="G907" s="15"/>
      <c r="H907" s="15"/>
    </row>
    <row r="908" spans="1:8" ht="15.75" customHeight="1">
      <c r="A908" s="15"/>
      <c r="B908" s="15"/>
      <c r="C908" s="15"/>
      <c r="D908" s="15"/>
      <c r="E908" s="15"/>
      <c r="F908" s="15"/>
      <c r="G908" s="15"/>
      <c r="H908" s="15"/>
    </row>
    <row r="909" spans="1:8" ht="15.75" customHeight="1">
      <c r="A909" s="15"/>
      <c r="B909" s="15"/>
      <c r="C909" s="15"/>
      <c r="D909" s="15"/>
      <c r="E909" s="15"/>
      <c r="F909" s="15"/>
      <c r="G909" s="15"/>
      <c r="H909" s="15"/>
    </row>
    <row r="910" spans="1:8" ht="15.75" customHeight="1">
      <c r="A910" s="15"/>
      <c r="B910" s="15"/>
      <c r="C910" s="15"/>
      <c r="D910" s="15"/>
      <c r="E910" s="15"/>
      <c r="F910" s="15"/>
      <c r="G910" s="15"/>
      <c r="H910" s="15"/>
    </row>
    <row r="911" spans="1:8" ht="15.75" customHeight="1">
      <c r="A911" s="15"/>
      <c r="B911" s="15"/>
      <c r="C911" s="15"/>
      <c r="D911" s="15"/>
      <c r="E911" s="15"/>
      <c r="F911" s="15"/>
      <c r="G911" s="15"/>
      <c r="H911" s="15"/>
    </row>
    <row r="912" spans="1:8" ht="15.75" customHeight="1">
      <c r="A912" s="15"/>
      <c r="B912" s="15"/>
      <c r="C912" s="15"/>
      <c r="D912" s="15"/>
      <c r="E912" s="15"/>
      <c r="F912" s="15"/>
      <c r="G912" s="15"/>
      <c r="H912" s="15"/>
    </row>
    <row r="913" spans="1:8" ht="15.75" customHeight="1">
      <c r="A913" s="15"/>
      <c r="B913" s="15"/>
      <c r="C913" s="15"/>
      <c r="D913" s="15"/>
      <c r="E913" s="15"/>
      <c r="F913" s="15"/>
      <c r="G913" s="15"/>
      <c r="H913" s="15"/>
    </row>
    <row r="914" spans="1:8" ht="15.75" customHeight="1">
      <c r="A914" s="15"/>
      <c r="B914" s="15"/>
      <c r="C914" s="15"/>
      <c r="D914" s="15"/>
      <c r="E914" s="15"/>
      <c r="F914" s="15"/>
      <c r="G914" s="15"/>
      <c r="H914" s="15"/>
    </row>
    <row r="915" spans="1:8" ht="15.75" customHeight="1">
      <c r="A915" s="15"/>
      <c r="B915" s="15"/>
      <c r="C915" s="15"/>
      <c r="D915" s="15"/>
      <c r="E915" s="15"/>
      <c r="F915" s="15"/>
      <c r="G915" s="15"/>
      <c r="H915" s="15"/>
    </row>
    <row r="916" spans="1:8" ht="15.75" customHeight="1">
      <c r="A916" s="15"/>
      <c r="B916" s="15"/>
      <c r="C916" s="15"/>
      <c r="D916" s="15"/>
      <c r="E916" s="15"/>
      <c r="F916" s="15"/>
      <c r="G916" s="15"/>
      <c r="H916" s="15"/>
    </row>
    <row r="917" spans="1:8" ht="15.75" customHeight="1">
      <c r="A917" s="15"/>
      <c r="B917" s="15"/>
      <c r="C917" s="15"/>
      <c r="D917" s="15"/>
      <c r="E917" s="15"/>
      <c r="F917" s="15"/>
      <c r="G917" s="15"/>
      <c r="H917" s="15"/>
    </row>
    <row r="918" spans="1:8" ht="15.75" customHeight="1">
      <c r="A918" s="15"/>
      <c r="B918" s="15"/>
      <c r="C918" s="15"/>
      <c r="D918" s="15"/>
      <c r="E918" s="15"/>
      <c r="F918" s="15"/>
      <c r="G918" s="15"/>
      <c r="H918" s="15"/>
    </row>
    <row r="919" spans="1:8" ht="15.75" customHeight="1">
      <c r="A919" s="15"/>
      <c r="B919" s="15"/>
      <c r="C919" s="15"/>
      <c r="D919" s="15"/>
      <c r="E919" s="15"/>
      <c r="F919" s="15"/>
      <c r="G919" s="15"/>
      <c r="H919" s="15"/>
    </row>
    <row r="920" spans="1:8" ht="15.75" customHeight="1">
      <c r="A920" s="15"/>
      <c r="B920" s="15"/>
      <c r="C920" s="15"/>
      <c r="D920" s="15"/>
      <c r="E920" s="15"/>
      <c r="F920" s="15"/>
      <c r="G920" s="15"/>
      <c r="H920" s="15"/>
    </row>
    <row r="921" spans="1:8" ht="15.75" customHeight="1">
      <c r="A921" s="15"/>
      <c r="B921" s="15"/>
      <c r="C921" s="15"/>
      <c r="D921" s="15"/>
      <c r="E921" s="15"/>
      <c r="F921" s="15"/>
      <c r="G921" s="15"/>
      <c r="H921" s="15"/>
    </row>
    <row r="922" spans="1:8" ht="15.75" customHeight="1">
      <c r="A922" s="15"/>
      <c r="B922" s="15"/>
      <c r="C922" s="15"/>
      <c r="D922" s="15"/>
      <c r="E922" s="15"/>
      <c r="F922" s="15"/>
      <c r="G922" s="15"/>
      <c r="H922" s="15"/>
    </row>
    <row r="923" spans="1:8" ht="15.75" customHeight="1">
      <c r="A923" s="15"/>
      <c r="B923" s="15"/>
      <c r="C923" s="15"/>
      <c r="D923" s="15"/>
      <c r="E923" s="15"/>
      <c r="F923" s="15"/>
      <c r="G923" s="15"/>
      <c r="H923" s="15"/>
    </row>
    <row r="924" spans="1:8" ht="15.75" customHeight="1">
      <c r="A924" s="15"/>
      <c r="B924" s="15"/>
      <c r="C924" s="15"/>
      <c r="D924" s="15"/>
      <c r="E924" s="15"/>
      <c r="F924" s="15"/>
      <c r="G924" s="15"/>
      <c r="H924" s="15"/>
    </row>
    <row r="925" spans="1:8" ht="15.75" customHeight="1">
      <c r="A925" s="15"/>
      <c r="B925" s="15"/>
      <c r="C925" s="15"/>
      <c r="D925" s="15"/>
      <c r="E925" s="15"/>
      <c r="F925" s="15"/>
      <c r="G925" s="15"/>
      <c r="H925" s="15"/>
    </row>
    <row r="926" spans="1:8" ht="15.75" customHeight="1">
      <c r="A926" s="15"/>
      <c r="B926" s="15"/>
      <c r="C926" s="15"/>
      <c r="D926" s="15"/>
      <c r="E926" s="15"/>
      <c r="F926" s="15"/>
      <c r="G926" s="15"/>
      <c r="H926" s="15"/>
    </row>
    <row r="927" spans="1:8" ht="15.75" customHeight="1">
      <c r="A927" s="15"/>
      <c r="B927" s="15"/>
      <c r="C927" s="15"/>
      <c r="D927" s="15"/>
      <c r="E927" s="15"/>
      <c r="F927" s="15"/>
      <c r="G927" s="15"/>
      <c r="H927" s="15"/>
    </row>
    <row r="928" spans="1:8" ht="15.75" customHeight="1">
      <c r="A928" s="15"/>
      <c r="B928" s="15"/>
      <c r="C928" s="15"/>
      <c r="D928" s="15"/>
      <c r="E928" s="15"/>
      <c r="F928" s="15"/>
      <c r="G928" s="15"/>
      <c r="H928" s="15"/>
    </row>
    <row r="929" spans="1:8" ht="15.75" customHeight="1">
      <c r="A929" s="15"/>
      <c r="B929" s="15"/>
      <c r="C929" s="15"/>
      <c r="D929" s="15"/>
      <c r="E929" s="15"/>
      <c r="F929" s="15"/>
      <c r="G929" s="15"/>
      <c r="H929" s="15"/>
    </row>
    <row r="930" spans="1:8" ht="15.75" customHeight="1">
      <c r="A930" s="15"/>
      <c r="B930" s="15"/>
      <c r="C930" s="15"/>
      <c r="D930" s="15"/>
      <c r="E930" s="15"/>
      <c r="F930" s="15"/>
      <c r="G930" s="15"/>
      <c r="H930" s="15"/>
    </row>
    <row r="931" spans="1:8" ht="15.75" customHeight="1">
      <c r="A931" s="15"/>
      <c r="B931" s="15"/>
      <c r="C931" s="15"/>
      <c r="D931" s="15"/>
      <c r="E931" s="15"/>
      <c r="F931" s="15"/>
      <c r="G931" s="15"/>
      <c r="H931" s="15"/>
    </row>
    <row r="932" spans="1:8" ht="15.75" customHeight="1">
      <c r="A932" s="15"/>
      <c r="B932" s="15"/>
      <c r="C932" s="15"/>
      <c r="D932" s="15"/>
      <c r="E932" s="15"/>
      <c r="F932" s="15"/>
      <c r="G932" s="15"/>
      <c r="H932" s="15"/>
    </row>
    <row r="933" spans="1:8" ht="15.75" customHeight="1">
      <c r="A933" s="15"/>
      <c r="B933" s="15"/>
      <c r="C933" s="15"/>
      <c r="D933" s="15"/>
      <c r="E933" s="15"/>
      <c r="F933" s="15"/>
      <c r="G933" s="15"/>
      <c r="H933" s="15"/>
    </row>
    <row r="934" spans="1:8" ht="15.75" customHeight="1">
      <c r="A934" s="15"/>
      <c r="B934" s="15"/>
      <c r="C934" s="15"/>
      <c r="D934" s="15"/>
      <c r="E934" s="15"/>
      <c r="F934" s="15"/>
      <c r="G934" s="15"/>
      <c r="H934" s="15"/>
    </row>
    <row r="935" spans="1:8" ht="15.75" customHeight="1">
      <c r="A935" s="15"/>
      <c r="B935" s="15"/>
      <c r="C935" s="15"/>
      <c r="D935" s="15"/>
      <c r="E935" s="15"/>
      <c r="F935" s="15"/>
      <c r="G935" s="15"/>
      <c r="H935" s="15"/>
    </row>
    <row r="936" spans="1:8" ht="15.75" customHeight="1">
      <c r="A936" s="15"/>
      <c r="B936" s="15"/>
      <c r="C936" s="15"/>
      <c r="D936" s="15"/>
      <c r="E936" s="15"/>
      <c r="F936" s="15"/>
      <c r="G936" s="15"/>
      <c r="H936" s="15"/>
    </row>
    <row r="937" spans="1:8" ht="15.75" customHeight="1">
      <c r="A937" s="15"/>
      <c r="B937" s="15"/>
      <c r="C937" s="15"/>
      <c r="D937" s="15"/>
      <c r="E937" s="15"/>
      <c r="F937" s="15"/>
      <c r="G937" s="15"/>
      <c r="H937" s="15"/>
    </row>
    <row r="938" spans="1:8" ht="15.75" customHeight="1">
      <c r="A938" s="15"/>
      <c r="B938" s="15"/>
      <c r="C938" s="15"/>
      <c r="D938" s="15"/>
      <c r="E938" s="15"/>
      <c r="F938" s="15"/>
      <c r="G938" s="15"/>
      <c r="H938" s="15"/>
    </row>
    <row r="939" spans="1:8" ht="15.75" customHeight="1">
      <c r="A939" s="15"/>
      <c r="B939" s="15"/>
      <c r="C939" s="15"/>
      <c r="D939" s="15"/>
      <c r="E939" s="15"/>
      <c r="F939" s="15"/>
      <c r="G939" s="15"/>
      <c r="H939" s="15"/>
    </row>
    <row r="940" spans="1:8" ht="15.75" customHeight="1">
      <c r="A940" s="15"/>
      <c r="B940" s="15"/>
      <c r="C940" s="15"/>
      <c r="D940" s="15"/>
      <c r="E940" s="15"/>
      <c r="F940" s="15"/>
      <c r="G940" s="15"/>
      <c r="H940" s="15"/>
    </row>
    <row r="941" spans="1:8" ht="15.75" customHeight="1">
      <c r="A941" s="15"/>
      <c r="B941" s="15"/>
      <c r="C941" s="15"/>
      <c r="D941" s="15"/>
      <c r="E941" s="15"/>
      <c r="F941" s="15"/>
      <c r="G941" s="15"/>
      <c r="H941" s="15"/>
    </row>
    <row r="942" spans="1:8" ht="15.75" customHeight="1">
      <c r="A942" s="15"/>
      <c r="B942" s="15"/>
      <c r="C942" s="15"/>
      <c r="D942" s="15"/>
      <c r="E942" s="15"/>
      <c r="F942" s="15"/>
      <c r="G942" s="15"/>
      <c r="H942" s="15"/>
    </row>
    <row r="943" spans="1:8" ht="15.75" customHeight="1">
      <c r="A943" s="15"/>
      <c r="B943" s="15"/>
      <c r="C943" s="15"/>
      <c r="D943" s="15"/>
      <c r="E943" s="15"/>
      <c r="F943" s="15"/>
      <c r="G943" s="15"/>
      <c r="H943" s="15"/>
    </row>
    <row r="944" spans="1:8" ht="15.75" customHeight="1">
      <c r="A944" s="15"/>
      <c r="B944" s="15"/>
      <c r="C944" s="15"/>
      <c r="D944" s="15"/>
      <c r="E944" s="15"/>
      <c r="F944" s="15"/>
      <c r="G944" s="15"/>
      <c r="H944" s="15"/>
    </row>
    <row r="945" spans="1:8" ht="15.75" customHeight="1">
      <c r="A945" s="15"/>
      <c r="B945" s="15"/>
      <c r="C945" s="15"/>
      <c r="D945" s="15"/>
      <c r="E945" s="15"/>
      <c r="F945" s="15"/>
      <c r="G945" s="15"/>
      <c r="H945" s="15"/>
    </row>
    <row r="946" spans="1:8" ht="15.75" customHeight="1">
      <c r="A946" s="15"/>
      <c r="B946" s="15"/>
      <c r="C946" s="15"/>
      <c r="D946" s="15"/>
      <c r="E946" s="15"/>
      <c r="F946" s="15"/>
      <c r="G946" s="15"/>
      <c r="H946" s="15"/>
    </row>
    <row r="947" spans="1:8" ht="15.75" customHeight="1">
      <c r="A947" s="15"/>
      <c r="B947" s="15"/>
      <c r="C947" s="15"/>
      <c r="D947" s="15"/>
      <c r="E947" s="15"/>
      <c r="F947" s="15"/>
      <c r="G947" s="15"/>
      <c r="H947" s="15"/>
    </row>
    <row r="948" spans="1:8" ht="15.75" customHeight="1">
      <c r="A948" s="15"/>
      <c r="B948" s="15"/>
      <c r="C948" s="15"/>
      <c r="D948" s="15"/>
      <c r="E948" s="15"/>
      <c r="F948" s="15"/>
      <c r="G948" s="15"/>
      <c r="H948" s="15"/>
    </row>
    <row r="949" spans="1:8" ht="15.75" customHeight="1">
      <c r="A949" s="15"/>
      <c r="B949" s="15"/>
      <c r="C949" s="15"/>
      <c r="D949" s="15"/>
      <c r="E949" s="15"/>
      <c r="F949" s="15"/>
      <c r="G949" s="15"/>
      <c r="H949" s="15"/>
    </row>
    <row r="950" spans="1:8" ht="15.75" customHeight="1">
      <c r="A950" s="15"/>
      <c r="B950" s="15"/>
      <c r="C950" s="15"/>
      <c r="D950" s="15"/>
      <c r="E950" s="15"/>
      <c r="F950" s="15"/>
      <c r="G950" s="15"/>
      <c r="H950" s="15"/>
    </row>
    <row r="951" spans="1:8" ht="15.75" customHeight="1">
      <c r="A951" s="15"/>
      <c r="B951" s="15"/>
      <c r="C951" s="15"/>
      <c r="D951" s="15"/>
      <c r="E951" s="15"/>
      <c r="F951" s="15"/>
      <c r="G951" s="15"/>
      <c r="H951" s="15"/>
    </row>
    <row r="952" spans="1:8" ht="15.75" customHeight="1">
      <c r="A952" s="15"/>
      <c r="B952" s="15"/>
      <c r="C952" s="15"/>
      <c r="D952" s="15"/>
      <c r="E952" s="15"/>
      <c r="F952" s="15"/>
      <c r="G952" s="15"/>
      <c r="H952" s="15"/>
    </row>
    <row r="953" spans="1:8" ht="15.75" customHeight="1">
      <c r="A953" s="15"/>
      <c r="B953" s="15"/>
      <c r="C953" s="15"/>
      <c r="D953" s="15"/>
      <c r="E953" s="15"/>
      <c r="F953" s="15"/>
      <c r="G953" s="15"/>
      <c r="H953" s="15"/>
    </row>
    <row r="954" spans="1:8" ht="15.75" customHeight="1">
      <c r="A954" s="15"/>
      <c r="B954" s="15"/>
      <c r="C954" s="15"/>
      <c r="D954" s="15"/>
      <c r="E954" s="15"/>
      <c r="F954" s="15"/>
      <c r="G954" s="15"/>
      <c r="H954" s="15"/>
    </row>
    <row r="955" spans="1:8" ht="15.75" customHeight="1">
      <c r="A955" s="15"/>
      <c r="B955" s="15"/>
      <c r="C955" s="15"/>
      <c r="D955" s="15"/>
      <c r="E955" s="15"/>
      <c r="F955" s="15"/>
      <c r="G955" s="15"/>
      <c r="H955" s="15"/>
    </row>
    <row r="956" spans="1:8" ht="15.75" customHeight="1">
      <c r="A956" s="15"/>
      <c r="B956" s="15"/>
      <c r="C956" s="15"/>
      <c r="D956" s="15"/>
      <c r="E956" s="15"/>
      <c r="F956" s="15"/>
      <c r="G956" s="15"/>
      <c r="H956" s="15"/>
    </row>
    <row r="957" spans="1:8" ht="15.75" customHeight="1">
      <c r="A957" s="15"/>
      <c r="B957" s="15"/>
      <c r="C957" s="15"/>
      <c r="D957" s="15"/>
      <c r="E957" s="15"/>
      <c r="F957" s="15"/>
      <c r="G957" s="15"/>
      <c r="H957" s="15"/>
    </row>
    <row r="958" spans="1:8" ht="15.75" customHeight="1">
      <c r="A958" s="15"/>
      <c r="B958" s="15"/>
      <c r="C958" s="15"/>
      <c r="D958" s="15"/>
      <c r="E958" s="15"/>
      <c r="F958" s="15"/>
      <c r="G958" s="15"/>
      <c r="H958" s="15"/>
    </row>
    <row r="959" spans="1:8" ht="15.75" customHeight="1">
      <c r="A959" s="15"/>
      <c r="B959" s="15"/>
      <c r="C959" s="15"/>
      <c r="D959" s="15"/>
      <c r="E959" s="15"/>
      <c r="F959" s="15"/>
      <c r="G959" s="15"/>
      <c r="H959" s="15"/>
    </row>
    <row r="960" spans="1:8" ht="15.75" customHeight="1">
      <c r="A960" s="15"/>
      <c r="B960" s="15"/>
      <c r="C960" s="15"/>
      <c r="D960" s="15"/>
      <c r="E960" s="15"/>
      <c r="F960" s="15"/>
      <c r="G960" s="15"/>
      <c r="H960" s="15"/>
    </row>
    <row r="961" spans="1:8" ht="15.75" customHeight="1">
      <c r="A961" s="15"/>
      <c r="B961" s="15"/>
      <c r="C961" s="15"/>
      <c r="D961" s="15"/>
      <c r="E961" s="15"/>
      <c r="F961" s="15"/>
      <c r="G961" s="15"/>
      <c r="H961" s="15"/>
    </row>
    <row r="962" spans="1:8" ht="15.75" customHeight="1">
      <c r="A962" s="15"/>
      <c r="B962" s="15"/>
      <c r="C962" s="15"/>
      <c r="D962" s="15"/>
      <c r="E962" s="15"/>
      <c r="F962" s="15"/>
      <c r="G962" s="15"/>
      <c r="H962" s="15"/>
    </row>
    <row r="963" spans="1:8" ht="15.75" customHeight="1">
      <c r="A963" s="15"/>
      <c r="B963" s="15"/>
      <c r="C963" s="15"/>
      <c r="D963" s="15"/>
      <c r="E963" s="15"/>
      <c r="F963" s="15"/>
      <c r="G963" s="15"/>
      <c r="H963" s="15"/>
    </row>
    <row r="964" spans="1:8" ht="15.75" customHeight="1">
      <c r="A964" s="15"/>
      <c r="B964" s="15"/>
      <c r="C964" s="15"/>
      <c r="D964" s="15"/>
      <c r="E964" s="15"/>
      <c r="F964" s="15"/>
      <c r="G964" s="15"/>
      <c r="H964" s="15"/>
    </row>
    <row r="965" spans="1:8" ht="15.75" customHeight="1">
      <c r="A965" s="15"/>
      <c r="B965" s="15"/>
      <c r="C965" s="15"/>
      <c r="D965" s="15"/>
      <c r="E965" s="15"/>
      <c r="F965" s="15"/>
      <c r="G965" s="15"/>
      <c r="H965" s="15"/>
    </row>
    <row r="966" spans="1:8" ht="15.75" customHeight="1">
      <c r="A966" s="15"/>
      <c r="B966" s="15"/>
      <c r="C966" s="15"/>
      <c r="D966" s="15"/>
      <c r="E966" s="15"/>
      <c r="F966" s="15"/>
      <c r="G966" s="15"/>
      <c r="H966" s="15"/>
    </row>
    <row r="967" spans="1:8" ht="15.75" customHeight="1">
      <c r="A967" s="15"/>
      <c r="B967" s="15"/>
      <c r="C967" s="15"/>
      <c r="D967" s="15"/>
      <c r="E967" s="15"/>
      <c r="F967" s="15"/>
      <c r="G967" s="15"/>
      <c r="H967" s="15"/>
    </row>
    <row r="968" spans="1:8" ht="15.75" customHeight="1">
      <c r="A968" s="15"/>
      <c r="B968" s="15"/>
      <c r="C968" s="15"/>
      <c r="D968" s="15"/>
      <c r="E968" s="15"/>
      <c r="F968" s="15"/>
      <c r="G968" s="15"/>
      <c r="H968" s="15"/>
    </row>
    <row r="969" spans="1:8" ht="15.75" customHeight="1">
      <c r="A969" s="15"/>
      <c r="B969" s="15"/>
      <c r="C969" s="15"/>
      <c r="D969" s="15"/>
      <c r="E969" s="15"/>
      <c r="F969" s="15"/>
      <c r="G969" s="15"/>
      <c r="H969" s="15"/>
    </row>
    <row r="970" spans="1:8" ht="15.75" customHeight="1">
      <c r="A970" s="15"/>
      <c r="B970" s="15"/>
      <c r="C970" s="15"/>
      <c r="D970" s="15"/>
      <c r="E970" s="15"/>
      <c r="F970" s="15"/>
      <c r="G970" s="15"/>
      <c r="H970" s="15"/>
    </row>
    <row r="971" spans="1:8" ht="15.75" customHeight="1">
      <c r="A971" s="15"/>
      <c r="B971" s="15"/>
      <c r="C971" s="15"/>
      <c r="D971" s="15"/>
      <c r="E971" s="15"/>
      <c r="F971" s="15"/>
      <c r="G971" s="15"/>
      <c r="H971" s="15"/>
    </row>
    <row r="972" spans="1:8" ht="15.75" customHeight="1">
      <c r="A972" s="15"/>
      <c r="B972" s="15"/>
      <c r="C972" s="15"/>
      <c r="D972" s="15"/>
      <c r="E972" s="15"/>
      <c r="F972" s="15"/>
      <c r="G972" s="15"/>
      <c r="H972" s="15"/>
    </row>
    <row r="973" spans="1:8" ht="15.75" customHeight="1">
      <c r="A973" s="15"/>
      <c r="B973" s="15"/>
      <c r="C973" s="15"/>
      <c r="D973" s="15"/>
      <c r="E973" s="15"/>
      <c r="F973" s="15"/>
      <c r="G973" s="15"/>
      <c r="H973" s="15"/>
    </row>
    <row r="974" spans="1:8" ht="15.75" customHeight="1">
      <c r="A974" s="15"/>
      <c r="B974" s="15"/>
      <c r="C974" s="15"/>
      <c r="D974" s="15"/>
      <c r="E974" s="15"/>
      <c r="F974" s="15"/>
      <c r="G974" s="15"/>
      <c r="H974" s="15"/>
    </row>
    <row r="975" spans="1:8" ht="15.75" customHeight="1">
      <c r="A975" s="15"/>
      <c r="B975" s="15"/>
      <c r="C975" s="15"/>
      <c r="D975" s="15"/>
      <c r="E975" s="15"/>
      <c r="F975" s="15"/>
      <c r="G975" s="15"/>
      <c r="H975" s="15"/>
    </row>
    <row r="976" spans="1:8" ht="15.75" customHeight="1">
      <c r="A976" s="15"/>
      <c r="B976" s="15"/>
      <c r="C976" s="15"/>
      <c r="D976" s="15"/>
      <c r="E976" s="15"/>
      <c r="F976" s="15"/>
      <c r="G976" s="15"/>
      <c r="H976" s="15"/>
    </row>
    <row r="977" spans="1:8" ht="15.75" customHeight="1">
      <c r="A977" s="15"/>
      <c r="B977" s="15"/>
      <c r="C977" s="15"/>
      <c r="D977" s="15"/>
      <c r="E977" s="15"/>
      <c r="F977" s="15"/>
      <c r="G977" s="15"/>
      <c r="H977" s="15"/>
    </row>
    <row r="978" spans="1:8" ht="15.75" customHeight="1">
      <c r="A978" s="15"/>
      <c r="B978" s="15"/>
      <c r="C978" s="15"/>
      <c r="D978" s="15"/>
      <c r="E978" s="15"/>
      <c r="F978" s="15"/>
      <c r="G978" s="15"/>
      <c r="H978" s="15"/>
    </row>
    <row r="979" spans="1:8" ht="15.75" customHeight="1">
      <c r="A979" s="15"/>
      <c r="B979" s="15"/>
      <c r="C979" s="15"/>
      <c r="D979" s="15"/>
      <c r="E979" s="15"/>
      <c r="F979" s="15"/>
      <c r="G979" s="15"/>
      <c r="H979" s="15"/>
    </row>
    <row r="980" spans="1:8" ht="15.75" customHeight="1">
      <c r="A980" s="15"/>
      <c r="B980" s="15"/>
      <c r="C980" s="15"/>
      <c r="D980" s="15"/>
      <c r="E980" s="15"/>
      <c r="F980" s="15"/>
      <c r="G980" s="15"/>
      <c r="H980" s="15"/>
    </row>
    <row r="981" spans="1:8" ht="15.75" customHeight="1">
      <c r="A981" s="15"/>
      <c r="B981" s="15"/>
      <c r="C981" s="15"/>
      <c r="D981" s="15"/>
      <c r="E981" s="15"/>
      <c r="F981" s="15"/>
      <c r="G981" s="15"/>
      <c r="H981" s="15"/>
    </row>
    <row r="982" spans="1:8" ht="15.75" customHeight="1">
      <c r="A982" s="15"/>
      <c r="B982" s="15"/>
      <c r="C982" s="15"/>
      <c r="D982" s="15"/>
      <c r="E982" s="15"/>
      <c r="F982" s="15"/>
      <c r="G982" s="15"/>
      <c r="H982" s="15"/>
    </row>
    <row r="983" spans="1:8" ht="15.75" customHeight="1">
      <c r="A983" s="15"/>
      <c r="B983" s="15"/>
      <c r="C983" s="15"/>
      <c r="D983" s="15"/>
      <c r="E983" s="15"/>
      <c r="F983" s="15"/>
      <c r="G983" s="15"/>
      <c r="H983" s="15"/>
    </row>
    <row r="984" spans="1:8" ht="15.75" customHeight="1">
      <c r="A984" s="15"/>
      <c r="B984" s="15"/>
      <c r="C984" s="15"/>
      <c r="D984" s="15"/>
      <c r="E984" s="15"/>
      <c r="F984" s="15"/>
      <c r="G984" s="15"/>
      <c r="H984" s="15"/>
    </row>
    <row r="985" spans="1:8" ht="15.75" customHeight="1">
      <c r="A985" s="15"/>
      <c r="B985" s="15"/>
      <c r="C985" s="15"/>
      <c r="D985" s="15"/>
      <c r="E985" s="15"/>
      <c r="F985" s="15"/>
      <c r="G985" s="15"/>
      <c r="H985" s="15"/>
    </row>
    <row r="986" spans="1:8" ht="15.75" customHeight="1">
      <c r="A986" s="15"/>
      <c r="B986" s="15"/>
      <c r="C986" s="15"/>
      <c r="D986" s="15"/>
      <c r="E986" s="15"/>
      <c r="F986" s="15"/>
      <c r="G986" s="15"/>
      <c r="H986" s="15"/>
    </row>
    <row r="987" spans="1:8" ht="15.75" customHeight="1">
      <c r="A987" s="15"/>
      <c r="B987" s="15"/>
      <c r="C987" s="15"/>
      <c r="D987" s="15"/>
      <c r="E987" s="15"/>
      <c r="F987" s="15"/>
      <c r="G987" s="15"/>
      <c r="H987" s="15"/>
    </row>
    <row r="988" spans="1:8" ht="15.75" customHeight="1">
      <c r="A988" s="15"/>
      <c r="B988" s="15"/>
      <c r="C988" s="15"/>
      <c r="D988" s="15"/>
      <c r="E988" s="15"/>
      <c r="F988" s="15"/>
      <c r="G988" s="15"/>
      <c r="H988" s="15"/>
    </row>
    <row r="989" spans="1:8" ht="15.75" customHeight="1">
      <c r="A989" s="15"/>
      <c r="B989" s="15"/>
      <c r="C989" s="15"/>
      <c r="D989" s="15"/>
      <c r="E989" s="15"/>
      <c r="F989" s="15"/>
      <c r="G989" s="15"/>
      <c r="H989" s="15"/>
    </row>
    <row r="990" spans="1:8" ht="15.75" customHeight="1">
      <c r="A990" s="15"/>
      <c r="B990" s="15"/>
      <c r="C990" s="15"/>
      <c r="D990" s="15"/>
      <c r="E990" s="15"/>
      <c r="F990" s="15"/>
      <c r="G990" s="15"/>
      <c r="H990" s="15"/>
    </row>
    <row r="991" spans="1:8" ht="15.75" customHeight="1">
      <c r="A991" s="15"/>
      <c r="B991" s="15"/>
      <c r="C991" s="15"/>
      <c r="D991" s="15"/>
      <c r="E991" s="15"/>
      <c r="F991" s="15"/>
      <c r="G991" s="15"/>
      <c r="H991" s="15"/>
    </row>
    <row r="992" spans="1:8" ht="15.75" customHeight="1">
      <c r="A992" s="15"/>
      <c r="B992" s="15"/>
      <c r="C992" s="15"/>
      <c r="D992" s="15"/>
      <c r="E992" s="15"/>
      <c r="F992" s="15"/>
      <c r="G992" s="15"/>
      <c r="H992" s="15"/>
    </row>
    <row r="993" spans="1:8" ht="15.75" customHeight="1">
      <c r="A993" s="15"/>
      <c r="B993" s="15"/>
      <c r="C993" s="15"/>
      <c r="D993" s="15"/>
      <c r="E993" s="15"/>
      <c r="F993" s="15"/>
      <c r="G993" s="15"/>
      <c r="H993" s="15"/>
    </row>
    <row r="994" spans="1:8" ht="15.75" customHeight="1">
      <c r="A994" s="15"/>
      <c r="B994" s="15"/>
      <c r="C994" s="15"/>
      <c r="D994" s="15"/>
      <c r="E994" s="15"/>
      <c r="F994" s="15"/>
      <c r="G994" s="15"/>
      <c r="H994" s="15"/>
    </row>
    <row r="995" spans="1:8" ht="15.75" customHeight="1">
      <c r="A995" s="15"/>
      <c r="B995" s="15"/>
      <c r="C995" s="15"/>
      <c r="D995" s="15"/>
      <c r="E995" s="15"/>
      <c r="F995" s="15"/>
      <c r="G995" s="15"/>
      <c r="H995" s="15"/>
    </row>
    <row r="996" spans="1:8" ht="15.75" customHeight="1">
      <c r="A996" s="15"/>
      <c r="B996" s="15"/>
      <c r="C996" s="15"/>
      <c r="D996" s="15"/>
      <c r="E996" s="15"/>
      <c r="F996" s="15"/>
      <c r="G996" s="15"/>
      <c r="H996" s="15"/>
    </row>
    <row r="997" spans="1:8" ht="15.75" customHeight="1">
      <c r="A997" s="15"/>
      <c r="B997" s="15"/>
      <c r="C997" s="15"/>
      <c r="D997" s="15"/>
      <c r="E997" s="15"/>
      <c r="F997" s="15"/>
      <c r="G997" s="15"/>
      <c r="H997" s="15"/>
    </row>
  </sheetData>
  <mergeCells count="6">
    <mergeCell ref="A35:F35"/>
    <mergeCell ref="A2:I2"/>
    <mergeCell ref="A3:H3"/>
    <mergeCell ref="A5:H5"/>
    <mergeCell ref="A33:F33"/>
    <mergeCell ref="A34:F34"/>
  </mergeCells>
  <pageMargins left="0.511811024" right="0.511811024" top="0.78740157499999996" bottom="0.78740157499999996" header="0" footer="0"/>
  <pageSetup paperSize="9" scale="46"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topLeftCell="A40" workbookViewId="0">
      <selection activeCell="M59" sqref="M59"/>
    </sheetView>
  </sheetViews>
  <sheetFormatPr defaultColWidth="14.42578125" defaultRowHeight="15" customHeight="1"/>
  <cols>
    <col min="1" max="1" width="9.140625" customWidth="1"/>
    <col min="2" max="2" width="43.7109375" customWidth="1"/>
    <col min="3" max="3" width="9.140625" customWidth="1"/>
    <col min="4" max="4" width="10.28515625" customWidth="1"/>
    <col min="5" max="5" width="15.85546875" customWidth="1"/>
    <col min="6" max="7" width="17.28515625" customWidth="1"/>
    <col min="8" max="8" width="21.85546875" customWidth="1"/>
    <col min="10" max="10" width="16.85546875" customWidth="1"/>
    <col min="11" max="26" width="8.7109375" customWidth="1"/>
  </cols>
  <sheetData>
    <row r="1" spans="1:9">
      <c r="A1" s="15" t="s">
        <v>446</v>
      </c>
      <c r="B1" s="15"/>
      <c r="C1" s="15"/>
      <c r="D1" s="15"/>
      <c r="E1" s="15"/>
      <c r="F1" s="15"/>
      <c r="G1" s="15"/>
      <c r="H1" s="15"/>
    </row>
    <row r="2" spans="1:9">
      <c r="A2" s="211" t="s">
        <v>489</v>
      </c>
      <c r="B2" s="161"/>
      <c r="C2" s="161"/>
      <c r="D2" s="161"/>
      <c r="E2" s="161"/>
      <c r="F2" s="161"/>
      <c r="G2" s="161"/>
      <c r="H2" s="161"/>
      <c r="I2" s="161"/>
    </row>
    <row r="3" spans="1:9" ht="15.75">
      <c r="A3" s="212" t="s">
        <v>249</v>
      </c>
      <c r="B3" s="161"/>
      <c r="C3" s="161"/>
      <c r="D3" s="161"/>
      <c r="E3" s="161"/>
      <c r="F3" s="161"/>
      <c r="G3" s="161"/>
      <c r="H3" s="161"/>
    </row>
    <row r="4" spans="1:9" ht="15.75">
      <c r="A4" s="109"/>
      <c r="B4" s="109"/>
      <c r="C4" s="109"/>
      <c r="D4" s="109"/>
      <c r="E4" s="109"/>
      <c r="F4" s="109"/>
      <c r="G4" s="109"/>
      <c r="H4" s="109"/>
    </row>
    <row r="5" spans="1:9" ht="15.75">
      <c r="A5" s="202" t="s">
        <v>448</v>
      </c>
      <c r="B5" s="203"/>
      <c r="C5" s="203"/>
      <c r="D5" s="203"/>
      <c r="E5" s="203"/>
      <c r="F5" s="203"/>
      <c r="G5" s="203"/>
      <c r="H5" s="213"/>
    </row>
    <row r="6" spans="1:9" ht="25.5">
      <c r="A6" s="110" t="s">
        <v>8</v>
      </c>
      <c r="B6" s="110" t="s">
        <v>406</v>
      </c>
      <c r="C6" s="110" t="s">
        <v>408</v>
      </c>
      <c r="D6" s="111" t="s">
        <v>449</v>
      </c>
      <c r="E6" s="111" t="s">
        <v>450</v>
      </c>
      <c r="F6" s="111" t="s">
        <v>410</v>
      </c>
      <c r="G6" s="111" t="s">
        <v>451</v>
      </c>
      <c r="H6" s="111" t="s">
        <v>452</v>
      </c>
    </row>
    <row r="7" spans="1:9">
      <c r="A7" s="112">
        <v>1</v>
      </c>
      <c r="B7" s="113" t="s">
        <v>490</v>
      </c>
      <c r="C7" s="112" t="s">
        <v>408</v>
      </c>
      <c r="D7" s="112">
        <v>80</v>
      </c>
      <c r="E7" s="114">
        <v>6.67</v>
      </c>
      <c r="F7" s="115">
        <v>0</v>
      </c>
      <c r="G7" s="115">
        <f t="shared" ref="G7:G27" si="0">F7*E7</f>
        <v>0</v>
      </c>
      <c r="H7" s="115">
        <f t="shared" ref="H7:H27" si="1">G7*12</f>
        <v>0</v>
      </c>
    </row>
    <row r="8" spans="1:9">
      <c r="A8" s="112">
        <v>2</v>
      </c>
      <c r="B8" s="113" t="s">
        <v>491</v>
      </c>
      <c r="C8" s="112" t="s">
        <v>408</v>
      </c>
      <c r="D8" s="112">
        <v>80</v>
      </c>
      <c r="E8" s="114">
        <v>6.67</v>
      </c>
      <c r="F8" s="115">
        <v>0</v>
      </c>
      <c r="G8" s="115">
        <f t="shared" si="0"/>
        <v>0</v>
      </c>
      <c r="H8" s="115">
        <f t="shared" si="1"/>
        <v>0</v>
      </c>
    </row>
    <row r="9" spans="1:9">
      <c r="A9" s="112">
        <v>3</v>
      </c>
      <c r="B9" s="113" t="s">
        <v>492</v>
      </c>
      <c r="C9" s="112" t="s">
        <v>408</v>
      </c>
      <c r="D9" s="112">
        <v>80</v>
      </c>
      <c r="E9" s="114">
        <v>6.67</v>
      </c>
      <c r="F9" s="115">
        <v>0</v>
      </c>
      <c r="G9" s="115">
        <f t="shared" si="0"/>
        <v>0</v>
      </c>
      <c r="H9" s="121">
        <f t="shared" si="1"/>
        <v>0</v>
      </c>
    </row>
    <row r="10" spans="1:9">
      <c r="A10" s="112">
        <v>4</v>
      </c>
      <c r="B10" s="113" t="s">
        <v>493</v>
      </c>
      <c r="C10" s="112" t="s">
        <v>408</v>
      </c>
      <c r="D10" s="112">
        <v>80</v>
      </c>
      <c r="E10" s="114">
        <v>6.67</v>
      </c>
      <c r="F10" s="115">
        <v>0</v>
      </c>
      <c r="G10" s="115">
        <f t="shared" si="0"/>
        <v>0</v>
      </c>
      <c r="H10" s="115">
        <f t="shared" si="1"/>
        <v>0</v>
      </c>
    </row>
    <row r="11" spans="1:9">
      <c r="A11" s="112">
        <v>5</v>
      </c>
      <c r="B11" s="113" t="s">
        <v>494</v>
      </c>
      <c r="C11" s="112" t="s">
        <v>408</v>
      </c>
      <c r="D11" s="112">
        <v>80</v>
      </c>
      <c r="E11" s="114">
        <v>6.67</v>
      </c>
      <c r="F11" s="115">
        <v>0</v>
      </c>
      <c r="G11" s="115">
        <f t="shared" si="0"/>
        <v>0</v>
      </c>
      <c r="H11" s="115">
        <f t="shared" si="1"/>
        <v>0</v>
      </c>
    </row>
    <row r="12" spans="1:9">
      <c r="A12" s="112">
        <v>6</v>
      </c>
      <c r="B12" s="113" t="s">
        <v>495</v>
      </c>
      <c r="C12" s="112" t="s">
        <v>408</v>
      </c>
      <c r="D12" s="112">
        <v>80</v>
      </c>
      <c r="E12" s="114">
        <v>6.67</v>
      </c>
      <c r="F12" s="115">
        <v>0</v>
      </c>
      <c r="G12" s="115">
        <f t="shared" si="0"/>
        <v>0</v>
      </c>
      <c r="H12" s="115">
        <f t="shared" si="1"/>
        <v>0</v>
      </c>
    </row>
    <row r="13" spans="1:9" ht="63.75">
      <c r="A13" s="112">
        <v>7</v>
      </c>
      <c r="B13" s="113" t="s">
        <v>496</v>
      </c>
      <c r="C13" s="112" t="s">
        <v>408</v>
      </c>
      <c r="D13" s="112">
        <v>6</v>
      </c>
      <c r="E13" s="114">
        <v>0.5</v>
      </c>
      <c r="F13" s="115">
        <v>0</v>
      </c>
      <c r="G13" s="115">
        <f t="shared" si="0"/>
        <v>0</v>
      </c>
      <c r="H13" s="115">
        <f t="shared" si="1"/>
        <v>0</v>
      </c>
    </row>
    <row r="14" spans="1:9" ht="25.5">
      <c r="A14" s="112">
        <v>8</v>
      </c>
      <c r="B14" s="113" t="s">
        <v>497</v>
      </c>
      <c r="C14" s="112" t="s">
        <v>408</v>
      </c>
      <c r="D14" s="112">
        <v>6</v>
      </c>
      <c r="E14" s="114">
        <v>0.5</v>
      </c>
      <c r="F14" s="115">
        <v>0</v>
      </c>
      <c r="G14" s="115">
        <f t="shared" si="0"/>
        <v>0</v>
      </c>
      <c r="H14" s="115">
        <f t="shared" si="1"/>
        <v>0</v>
      </c>
    </row>
    <row r="15" spans="1:9" ht="38.25">
      <c r="A15" s="112">
        <v>9</v>
      </c>
      <c r="B15" s="113" t="s">
        <v>498</v>
      </c>
      <c r="C15" s="112" t="s">
        <v>408</v>
      </c>
      <c r="D15" s="112">
        <v>6</v>
      </c>
      <c r="E15" s="114">
        <v>0.5</v>
      </c>
      <c r="F15" s="115">
        <v>0</v>
      </c>
      <c r="G15" s="115">
        <f t="shared" si="0"/>
        <v>0</v>
      </c>
      <c r="H15" s="115">
        <f t="shared" si="1"/>
        <v>0</v>
      </c>
    </row>
    <row r="16" spans="1:9" ht="76.5">
      <c r="A16" s="112">
        <v>10</v>
      </c>
      <c r="B16" s="113" t="s">
        <v>499</v>
      </c>
      <c r="C16" s="112" t="s">
        <v>500</v>
      </c>
      <c r="D16" s="112">
        <v>37</v>
      </c>
      <c r="E16" s="114">
        <v>3.08</v>
      </c>
      <c r="F16" s="115">
        <v>0</v>
      </c>
      <c r="G16" s="115">
        <f t="shared" si="0"/>
        <v>0</v>
      </c>
      <c r="H16" s="115">
        <f t="shared" si="1"/>
        <v>0</v>
      </c>
    </row>
    <row r="17" spans="1:8" ht="63.75">
      <c r="A17" s="112">
        <v>11</v>
      </c>
      <c r="B17" s="113" t="s">
        <v>501</v>
      </c>
      <c r="C17" s="112" t="s">
        <v>502</v>
      </c>
      <c r="D17" s="112">
        <v>3</v>
      </c>
      <c r="E17" s="114">
        <v>0.25</v>
      </c>
      <c r="F17" s="115">
        <v>0</v>
      </c>
      <c r="G17" s="115">
        <f t="shared" si="0"/>
        <v>0</v>
      </c>
      <c r="H17" s="115">
        <f t="shared" si="1"/>
        <v>0</v>
      </c>
    </row>
    <row r="18" spans="1:8" ht="51">
      <c r="A18" s="112">
        <v>12</v>
      </c>
      <c r="B18" s="113" t="s">
        <v>503</v>
      </c>
      <c r="C18" s="119" t="s">
        <v>504</v>
      </c>
      <c r="D18" s="112">
        <v>3</v>
      </c>
      <c r="E18" s="114">
        <v>0.25</v>
      </c>
      <c r="F18" s="115">
        <v>0</v>
      </c>
      <c r="G18" s="115">
        <f t="shared" si="0"/>
        <v>0</v>
      </c>
      <c r="H18" s="115">
        <f t="shared" si="1"/>
        <v>0</v>
      </c>
    </row>
    <row r="19" spans="1:8" ht="38.25">
      <c r="A19" s="112">
        <v>13</v>
      </c>
      <c r="B19" s="113" t="s">
        <v>505</v>
      </c>
      <c r="C19" s="112" t="s">
        <v>504</v>
      </c>
      <c r="D19" s="112">
        <v>3</v>
      </c>
      <c r="E19" s="114">
        <v>0.25</v>
      </c>
      <c r="F19" s="115">
        <v>0</v>
      </c>
      <c r="G19" s="115">
        <f t="shared" si="0"/>
        <v>0</v>
      </c>
      <c r="H19" s="115">
        <f t="shared" si="1"/>
        <v>0</v>
      </c>
    </row>
    <row r="20" spans="1:8" ht="63.75">
      <c r="A20" s="112">
        <v>14</v>
      </c>
      <c r="B20" s="113" t="s">
        <v>506</v>
      </c>
      <c r="C20" s="112" t="s">
        <v>504</v>
      </c>
      <c r="D20" s="112">
        <v>3</v>
      </c>
      <c r="E20" s="114">
        <v>0.25</v>
      </c>
      <c r="F20" s="115">
        <v>0</v>
      </c>
      <c r="G20" s="115">
        <f t="shared" si="0"/>
        <v>0</v>
      </c>
      <c r="H20" s="115">
        <f t="shared" si="1"/>
        <v>0</v>
      </c>
    </row>
    <row r="21" spans="1:8" ht="15.75" customHeight="1">
      <c r="A21" s="112">
        <v>15</v>
      </c>
      <c r="B21" s="113" t="s">
        <v>507</v>
      </c>
      <c r="C21" s="112" t="s">
        <v>508</v>
      </c>
      <c r="D21" s="112">
        <v>12</v>
      </c>
      <c r="E21" s="114">
        <v>1</v>
      </c>
      <c r="F21" s="115">
        <v>0</v>
      </c>
      <c r="G21" s="115">
        <f t="shared" si="0"/>
        <v>0</v>
      </c>
      <c r="H21" s="115">
        <f t="shared" si="1"/>
        <v>0</v>
      </c>
    </row>
    <row r="22" spans="1:8" ht="15.75" customHeight="1">
      <c r="A22" s="112">
        <v>16</v>
      </c>
      <c r="B22" s="113" t="s">
        <v>509</v>
      </c>
      <c r="C22" s="119" t="s">
        <v>504</v>
      </c>
      <c r="D22" s="112">
        <v>6</v>
      </c>
      <c r="E22" s="114">
        <v>0.5</v>
      </c>
      <c r="F22" s="115">
        <v>0</v>
      </c>
      <c r="G22" s="115">
        <f t="shared" si="0"/>
        <v>0</v>
      </c>
      <c r="H22" s="115">
        <f t="shared" si="1"/>
        <v>0</v>
      </c>
    </row>
    <row r="23" spans="1:8" ht="15.75" customHeight="1">
      <c r="A23" s="112">
        <v>17</v>
      </c>
      <c r="B23" s="113" t="s">
        <v>510</v>
      </c>
      <c r="C23" s="112" t="s">
        <v>511</v>
      </c>
      <c r="D23" s="112">
        <v>6</v>
      </c>
      <c r="E23" s="114">
        <v>0.5</v>
      </c>
      <c r="F23" s="115">
        <v>0</v>
      </c>
      <c r="G23" s="115">
        <f t="shared" si="0"/>
        <v>0</v>
      </c>
      <c r="H23" s="115">
        <f t="shared" si="1"/>
        <v>0</v>
      </c>
    </row>
    <row r="24" spans="1:8" ht="15.75" customHeight="1">
      <c r="A24" s="112">
        <v>18</v>
      </c>
      <c r="B24" s="113" t="s">
        <v>512</v>
      </c>
      <c r="C24" s="112" t="s">
        <v>408</v>
      </c>
      <c r="D24" s="112">
        <v>24</v>
      </c>
      <c r="E24" s="114">
        <v>2</v>
      </c>
      <c r="F24" s="115">
        <v>0</v>
      </c>
      <c r="G24" s="115">
        <f t="shared" si="0"/>
        <v>0</v>
      </c>
      <c r="H24" s="115">
        <f t="shared" si="1"/>
        <v>0</v>
      </c>
    </row>
    <row r="25" spans="1:8" ht="15.75" customHeight="1">
      <c r="A25" s="112">
        <v>19</v>
      </c>
      <c r="B25" s="113" t="s">
        <v>513</v>
      </c>
      <c r="C25" s="119" t="s">
        <v>408</v>
      </c>
      <c r="D25" s="112">
        <v>6</v>
      </c>
      <c r="E25" s="114">
        <v>0.5</v>
      </c>
      <c r="F25" s="115">
        <v>0</v>
      </c>
      <c r="G25" s="115">
        <f t="shared" si="0"/>
        <v>0</v>
      </c>
      <c r="H25" s="115">
        <f t="shared" si="1"/>
        <v>0</v>
      </c>
    </row>
    <row r="26" spans="1:8" ht="15.75" customHeight="1">
      <c r="A26" s="112">
        <v>20</v>
      </c>
      <c r="B26" s="113" t="s">
        <v>514</v>
      </c>
      <c r="C26" s="119" t="s">
        <v>408</v>
      </c>
      <c r="D26" s="112">
        <v>6</v>
      </c>
      <c r="E26" s="114">
        <v>0.5</v>
      </c>
      <c r="F26" s="115">
        <v>0</v>
      </c>
      <c r="G26" s="115">
        <f t="shared" si="0"/>
        <v>0</v>
      </c>
      <c r="H26" s="115">
        <f t="shared" si="1"/>
        <v>0</v>
      </c>
    </row>
    <row r="27" spans="1:8" ht="15.75" customHeight="1">
      <c r="A27" s="112">
        <v>21</v>
      </c>
      <c r="B27" s="113" t="s">
        <v>515</v>
      </c>
      <c r="C27" s="119" t="s">
        <v>516</v>
      </c>
      <c r="D27" s="112">
        <v>6</v>
      </c>
      <c r="E27" s="114">
        <v>0.5</v>
      </c>
      <c r="F27" s="115">
        <v>0</v>
      </c>
      <c r="G27" s="115">
        <f t="shared" si="0"/>
        <v>0</v>
      </c>
      <c r="H27" s="115">
        <f t="shared" si="1"/>
        <v>0</v>
      </c>
    </row>
    <row r="28" spans="1:8" ht="15.75" customHeight="1">
      <c r="A28" s="208" t="s">
        <v>486</v>
      </c>
      <c r="B28" s="209"/>
      <c r="C28" s="209"/>
      <c r="D28" s="209"/>
      <c r="E28" s="209"/>
      <c r="F28" s="210"/>
      <c r="G28" s="120">
        <f t="shared" ref="G28:H28" si="2">SUM(G7:G27)</f>
        <v>0</v>
      </c>
      <c r="H28" s="120">
        <f t="shared" si="2"/>
        <v>0</v>
      </c>
    </row>
    <row r="29" spans="1:8" ht="15.75" customHeight="1">
      <c r="A29" s="15"/>
      <c r="B29" s="15"/>
      <c r="C29" s="15"/>
      <c r="D29" s="15"/>
      <c r="E29" s="15"/>
      <c r="F29" s="15"/>
      <c r="G29" s="15"/>
      <c r="H29" s="15"/>
    </row>
    <row r="30" spans="1:8" ht="15.75" customHeight="1">
      <c r="A30" s="15"/>
      <c r="B30" s="15"/>
      <c r="C30" s="15"/>
      <c r="D30" s="15"/>
      <c r="E30" s="15"/>
      <c r="F30" s="15"/>
      <c r="G30" s="15"/>
      <c r="H30" s="15"/>
    </row>
    <row r="31" spans="1:8" ht="15.75" customHeight="1">
      <c r="A31" s="221" t="s">
        <v>517</v>
      </c>
      <c r="B31" s="184"/>
      <c r="C31" s="184"/>
      <c r="D31" s="184"/>
      <c r="E31" s="184"/>
      <c r="F31" s="184"/>
      <c r="G31" s="184"/>
      <c r="H31" s="185"/>
    </row>
    <row r="32" spans="1:8" ht="15.75" customHeight="1">
      <c r="A32" s="112" t="s">
        <v>8</v>
      </c>
      <c r="B32" s="110" t="s">
        <v>406</v>
      </c>
      <c r="C32" s="110" t="s">
        <v>408</v>
      </c>
      <c r="D32" s="110" t="s">
        <v>518</v>
      </c>
      <c r="E32" s="110" t="s">
        <v>519</v>
      </c>
      <c r="F32" s="122" t="s">
        <v>520</v>
      </c>
      <c r="G32" s="122" t="s">
        <v>451</v>
      </c>
      <c r="H32" s="122" t="s">
        <v>452</v>
      </c>
    </row>
    <row r="33" spans="1:8" ht="15.75" customHeight="1">
      <c r="A33" s="112">
        <v>1</v>
      </c>
      <c r="B33" s="113" t="s">
        <v>521</v>
      </c>
      <c r="C33" s="112" t="s">
        <v>408</v>
      </c>
      <c r="D33" s="114">
        <v>1</v>
      </c>
      <c r="E33" s="115">
        <v>0</v>
      </c>
      <c r="F33" s="115">
        <f t="shared" ref="F33:F46" si="3">D33*E33</f>
        <v>0</v>
      </c>
      <c r="G33" s="123">
        <f t="shared" ref="G33:G46" si="4">F33/12</f>
        <v>0</v>
      </c>
      <c r="H33" s="123">
        <f t="shared" ref="H33:H46" si="5">G33*12</f>
        <v>0</v>
      </c>
    </row>
    <row r="34" spans="1:8" ht="15.75" customHeight="1">
      <c r="A34" s="112">
        <v>2</v>
      </c>
      <c r="B34" s="113" t="s">
        <v>522</v>
      </c>
      <c r="C34" s="112" t="s">
        <v>408</v>
      </c>
      <c r="D34" s="114">
        <v>1</v>
      </c>
      <c r="E34" s="115">
        <v>0</v>
      </c>
      <c r="F34" s="115">
        <f t="shared" si="3"/>
        <v>0</v>
      </c>
      <c r="G34" s="115">
        <f t="shared" si="4"/>
        <v>0</v>
      </c>
      <c r="H34" s="123">
        <f t="shared" si="5"/>
        <v>0</v>
      </c>
    </row>
    <row r="35" spans="1:8" ht="15.75" customHeight="1">
      <c r="A35" s="112">
        <v>3</v>
      </c>
      <c r="B35" s="113" t="s">
        <v>523</v>
      </c>
      <c r="C35" s="112" t="s">
        <v>408</v>
      </c>
      <c r="D35" s="114">
        <v>1</v>
      </c>
      <c r="E35" s="115">
        <v>0</v>
      </c>
      <c r="F35" s="115">
        <f t="shared" si="3"/>
        <v>0</v>
      </c>
      <c r="G35" s="115">
        <f t="shared" si="4"/>
        <v>0</v>
      </c>
      <c r="H35" s="123">
        <f t="shared" si="5"/>
        <v>0</v>
      </c>
    </row>
    <row r="36" spans="1:8" ht="15.75" customHeight="1">
      <c r="A36" s="112">
        <v>4</v>
      </c>
      <c r="B36" s="113" t="s">
        <v>524</v>
      </c>
      <c r="C36" s="112" t="s">
        <v>408</v>
      </c>
      <c r="D36" s="114">
        <v>1</v>
      </c>
      <c r="E36" s="115">
        <v>0</v>
      </c>
      <c r="F36" s="115">
        <f t="shared" si="3"/>
        <v>0</v>
      </c>
      <c r="G36" s="115">
        <f t="shared" si="4"/>
        <v>0</v>
      </c>
      <c r="H36" s="123">
        <f t="shared" si="5"/>
        <v>0</v>
      </c>
    </row>
    <row r="37" spans="1:8" ht="15.75" customHeight="1">
      <c r="A37" s="112">
        <v>5</v>
      </c>
      <c r="B37" s="113" t="s">
        <v>525</v>
      </c>
      <c r="C37" s="112" t="s">
        <v>408</v>
      </c>
      <c r="D37" s="114">
        <v>1</v>
      </c>
      <c r="E37" s="115">
        <v>0</v>
      </c>
      <c r="F37" s="115">
        <f t="shared" si="3"/>
        <v>0</v>
      </c>
      <c r="G37" s="115">
        <f t="shared" si="4"/>
        <v>0</v>
      </c>
      <c r="H37" s="123">
        <f t="shared" si="5"/>
        <v>0</v>
      </c>
    </row>
    <row r="38" spans="1:8" ht="15.75" customHeight="1">
      <c r="A38" s="112">
        <v>6</v>
      </c>
      <c r="B38" s="113" t="s">
        <v>526</v>
      </c>
      <c r="C38" s="112" t="s">
        <v>408</v>
      </c>
      <c r="D38" s="114">
        <v>1</v>
      </c>
      <c r="E38" s="115">
        <v>0</v>
      </c>
      <c r="F38" s="115">
        <f t="shared" si="3"/>
        <v>0</v>
      </c>
      <c r="G38" s="115">
        <f t="shared" si="4"/>
        <v>0</v>
      </c>
      <c r="H38" s="123">
        <f t="shared" si="5"/>
        <v>0</v>
      </c>
    </row>
    <row r="39" spans="1:8" ht="15.75" customHeight="1">
      <c r="A39" s="112">
        <v>7</v>
      </c>
      <c r="B39" s="113" t="s">
        <v>527</v>
      </c>
      <c r="C39" s="112" t="s">
        <v>528</v>
      </c>
      <c r="D39" s="114">
        <v>1</v>
      </c>
      <c r="E39" s="115">
        <v>0</v>
      </c>
      <c r="F39" s="115">
        <f t="shared" si="3"/>
        <v>0</v>
      </c>
      <c r="G39" s="115">
        <f t="shared" si="4"/>
        <v>0</v>
      </c>
      <c r="H39" s="123">
        <f t="shared" si="5"/>
        <v>0</v>
      </c>
    </row>
    <row r="40" spans="1:8" ht="15.75" customHeight="1">
      <c r="A40" s="112">
        <v>8</v>
      </c>
      <c r="B40" s="113" t="s">
        <v>529</v>
      </c>
      <c r="C40" s="112" t="s">
        <v>408</v>
      </c>
      <c r="D40" s="114">
        <v>1</v>
      </c>
      <c r="E40" s="115">
        <v>0</v>
      </c>
      <c r="F40" s="115">
        <f t="shared" si="3"/>
        <v>0</v>
      </c>
      <c r="G40" s="115">
        <f t="shared" si="4"/>
        <v>0</v>
      </c>
      <c r="H40" s="123">
        <f t="shared" si="5"/>
        <v>0</v>
      </c>
    </row>
    <row r="41" spans="1:8" ht="15.75" customHeight="1">
      <c r="A41" s="112">
        <v>9</v>
      </c>
      <c r="B41" s="113" t="s">
        <v>530</v>
      </c>
      <c r="C41" s="112" t="s">
        <v>408</v>
      </c>
      <c r="D41" s="114">
        <v>3</v>
      </c>
      <c r="E41" s="115">
        <v>0</v>
      </c>
      <c r="F41" s="115">
        <f t="shared" si="3"/>
        <v>0</v>
      </c>
      <c r="G41" s="115">
        <f t="shared" si="4"/>
        <v>0</v>
      </c>
      <c r="H41" s="123">
        <f t="shared" si="5"/>
        <v>0</v>
      </c>
    </row>
    <row r="42" spans="1:8" ht="15.75" customHeight="1">
      <c r="A42" s="112">
        <v>10</v>
      </c>
      <c r="B42" s="113" t="s">
        <v>531</v>
      </c>
      <c r="C42" s="112" t="s">
        <v>408</v>
      </c>
      <c r="D42" s="114">
        <v>3</v>
      </c>
      <c r="E42" s="115">
        <v>0</v>
      </c>
      <c r="F42" s="115">
        <f t="shared" si="3"/>
        <v>0</v>
      </c>
      <c r="G42" s="115">
        <f t="shared" si="4"/>
        <v>0</v>
      </c>
      <c r="H42" s="123">
        <f t="shared" si="5"/>
        <v>0</v>
      </c>
    </row>
    <row r="43" spans="1:8" ht="15.75" customHeight="1">
      <c r="A43" s="112">
        <v>11</v>
      </c>
      <c r="B43" s="113" t="s">
        <v>532</v>
      </c>
      <c r="C43" s="112" t="s">
        <v>408</v>
      </c>
      <c r="D43" s="114">
        <v>1</v>
      </c>
      <c r="E43" s="115">
        <v>0</v>
      </c>
      <c r="F43" s="115">
        <f t="shared" si="3"/>
        <v>0</v>
      </c>
      <c r="G43" s="115">
        <f t="shared" si="4"/>
        <v>0</v>
      </c>
      <c r="H43" s="123">
        <f t="shared" si="5"/>
        <v>0</v>
      </c>
    </row>
    <row r="44" spans="1:8" ht="15.75" customHeight="1">
      <c r="A44" s="112">
        <v>12</v>
      </c>
      <c r="B44" s="113" t="s">
        <v>533</v>
      </c>
      <c r="C44" s="112" t="s">
        <v>528</v>
      </c>
      <c r="D44" s="114">
        <v>1</v>
      </c>
      <c r="E44" s="115">
        <v>0</v>
      </c>
      <c r="F44" s="115">
        <f t="shared" si="3"/>
        <v>0</v>
      </c>
      <c r="G44" s="115">
        <f t="shared" si="4"/>
        <v>0</v>
      </c>
      <c r="H44" s="123">
        <f t="shared" si="5"/>
        <v>0</v>
      </c>
    </row>
    <row r="45" spans="1:8" ht="15.75" customHeight="1">
      <c r="A45" s="112">
        <v>13</v>
      </c>
      <c r="B45" s="113" t="s">
        <v>534</v>
      </c>
      <c r="C45" s="112" t="s">
        <v>408</v>
      </c>
      <c r="D45" s="114">
        <v>1</v>
      </c>
      <c r="E45" s="115">
        <v>0</v>
      </c>
      <c r="F45" s="115">
        <f t="shared" si="3"/>
        <v>0</v>
      </c>
      <c r="G45" s="115">
        <f t="shared" si="4"/>
        <v>0</v>
      </c>
      <c r="H45" s="123">
        <f t="shared" si="5"/>
        <v>0</v>
      </c>
    </row>
    <row r="46" spans="1:8" ht="15.75" customHeight="1">
      <c r="A46" s="112">
        <v>14</v>
      </c>
      <c r="B46" s="113" t="s">
        <v>535</v>
      </c>
      <c r="C46" s="112" t="s">
        <v>408</v>
      </c>
      <c r="D46" s="114">
        <v>1</v>
      </c>
      <c r="E46" s="115">
        <v>0</v>
      </c>
      <c r="F46" s="115">
        <f t="shared" si="3"/>
        <v>0</v>
      </c>
      <c r="G46" s="115">
        <f t="shared" si="4"/>
        <v>0</v>
      </c>
      <c r="H46" s="123">
        <f t="shared" si="5"/>
        <v>0</v>
      </c>
    </row>
    <row r="47" spans="1:8" ht="15.75" customHeight="1">
      <c r="A47" s="214" t="s">
        <v>486</v>
      </c>
      <c r="B47" s="209"/>
      <c r="C47" s="209"/>
      <c r="D47" s="209"/>
      <c r="E47" s="210"/>
      <c r="F47" s="120">
        <f t="shared" ref="F47:H47" si="6">SUM(F33:F46)</f>
        <v>0</v>
      </c>
      <c r="G47" s="120">
        <f t="shared" si="6"/>
        <v>0</v>
      </c>
      <c r="H47" s="120">
        <f t="shared" si="6"/>
        <v>0</v>
      </c>
    </row>
    <row r="48" spans="1:8" ht="15.75" customHeight="1">
      <c r="A48" s="15"/>
      <c r="B48" s="15"/>
      <c r="C48" s="15"/>
      <c r="D48" s="15"/>
      <c r="E48" s="15"/>
      <c r="F48" s="15"/>
      <c r="G48" s="15"/>
      <c r="H48" s="15"/>
    </row>
    <row r="49" spans="1:10" ht="15.75" customHeight="1">
      <c r="A49" s="15"/>
      <c r="B49" s="15"/>
      <c r="C49" s="15"/>
      <c r="D49" s="15"/>
      <c r="E49" s="15"/>
      <c r="F49" s="15"/>
      <c r="G49" s="15"/>
      <c r="H49" s="15"/>
    </row>
    <row r="50" spans="1:10" ht="15.75" customHeight="1">
      <c r="A50" s="15"/>
      <c r="B50" s="15"/>
      <c r="C50" s="15"/>
      <c r="D50" s="15"/>
      <c r="E50" s="15"/>
      <c r="F50" s="15"/>
      <c r="G50" s="15"/>
      <c r="H50" s="15"/>
    </row>
    <row r="51" spans="1:10" ht="15.75" customHeight="1">
      <c r="A51" s="215" t="s">
        <v>536</v>
      </c>
      <c r="B51" s="216"/>
      <c r="C51" s="216"/>
      <c r="D51" s="216"/>
      <c r="E51" s="216"/>
      <c r="F51" s="216"/>
      <c r="G51" s="216"/>
      <c r="H51" s="216"/>
      <c r="I51" s="216"/>
      <c r="J51" s="217"/>
    </row>
    <row r="52" spans="1:10" ht="25.5">
      <c r="A52" s="94" t="s">
        <v>8</v>
      </c>
      <c r="B52" s="94" t="s">
        <v>406</v>
      </c>
      <c r="C52" s="94" t="s">
        <v>408</v>
      </c>
      <c r="D52" s="95" t="s">
        <v>537</v>
      </c>
      <c r="E52" s="94" t="s">
        <v>518</v>
      </c>
      <c r="F52" s="94" t="s">
        <v>519</v>
      </c>
      <c r="G52" s="94" t="s">
        <v>538</v>
      </c>
      <c r="H52" s="94" t="s">
        <v>539</v>
      </c>
      <c r="I52" s="95" t="s">
        <v>540</v>
      </c>
      <c r="J52" s="95" t="s">
        <v>541</v>
      </c>
    </row>
    <row r="53" spans="1:10" ht="102">
      <c r="A53" s="124">
        <v>1</v>
      </c>
      <c r="B53" s="98" t="s">
        <v>542</v>
      </c>
      <c r="C53" s="97" t="s">
        <v>408</v>
      </c>
      <c r="D53" s="97">
        <v>60</v>
      </c>
      <c r="E53" s="97">
        <v>1</v>
      </c>
      <c r="F53" s="99">
        <v>0</v>
      </c>
      <c r="G53" s="99">
        <f>E53*F53</f>
        <v>0</v>
      </c>
      <c r="H53" s="125">
        <v>0.1</v>
      </c>
      <c r="I53" s="126">
        <f>SUM((G53-H53)/D53)</f>
        <v>-1.6666666666666668E-3</v>
      </c>
      <c r="J53" s="126">
        <f>I53*12</f>
        <v>-0.02</v>
      </c>
    </row>
    <row r="54" spans="1:10" ht="15.75" customHeight="1">
      <c r="A54" s="124">
        <v>2</v>
      </c>
      <c r="B54" s="98" t="s">
        <v>543</v>
      </c>
      <c r="C54" s="97" t="s">
        <v>408</v>
      </c>
      <c r="D54" s="97">
        <v>60</v>
      </c>
      <c r="E54" s="97">
        <v>1</v>
      </c>
      <c r="F54" s="99">
        <v>0</v>
      </c>
      <c r="G54" s="99">
        <f t="shared" ref="G54:G55" si="7">E54*F54</f>
        <v>0</v>
      </c>
      <c r="H54" s="125">
        <v>0.1</v>
      </c>
      <c r="I54" s="126">
        <f t="shared" ref="I54:I55" si="8">SUM((G54-H54)/D54)</f>
        <v>-1.6666666666666668E-3</v>
      </c>
      <c r="J54" s="126">
        <f t="shared" ref="J54:J55" si="9">I54*12</f>
        <v>-0.02</v>
      </c>
    </row>
    <row r="55" spans="1:10" ht="15.75" customHeight="1">
      <c r="A55" s="124">
        <v>3</v>
      </c>
      <c r="B55" s="98" t="s">
        <v>544</v>
      </c>
      <c r="C55" s="97" t="s">
        <v>408</v>
      </c>
      <c r="D55" s="97">
        <v>60</v>
      </c>
      <c r="E55" s="97">
        <v>1</v>
      </c>
      <c r="F55" s="99">
        <v>0</v>
      </c>
      <c r="G55" s="99">
        <f t="shared" si="7"/>
        <v>0</v>
      </c>
      <c r="H55" s="125">
        <v>0.1</v>
      </c>
      <c r="I55" s="126">
        <f t="shared" si="8"/>
        <v>-1.6666666666666668E-3</v>
      </c>
      <c r="J55" s="126">
        <f t="shared" si="9"/>
        <v>-0.02</v>
      </c>
    </row>
    <row r="56" spans="1:10" ht="15.75" customHeight="1">
      <c r="A56" s="218" t="s">
        <v>486</v>
      </c>
      <c r="B56" s="219"/>
      <c r="C56" s="219"/>
      <c r="D56" s="219"/>
      <c r="E56" s="219"/>
      <c r="F56" s="219"/>
      <c r="G56" s="219"/>
      <c r="H56" s="220"/>
      <c r="I56" s="104">
        <f t="shared" ref="I56:J56" si="10">SUM(I53:I55)</f>
        <v>-5.0000000000000001E-3</v>
      </c>
      <c r="J56" s="104">
        <f t="shared" si="10"/>
        <v>-0.06</v>
      </c>
    </row>
    <row r="57" spans="1:10" ht="15.75" customHeight="1">
      <c r="A57" s="15"/>
      <c r="B57" s="15"/>
      <c r="C57" s="15"/>
      <c r="D57" s="15"/>
      <c r="E57" s="15"/>
      <c r="F57" s="15"/>
      <c r="G57" s="15"/>
      <c r="H57" s="15"/>
    </row>
    <row r="58" spans="1:10" ht="15.75" customHeight="1">
      <c r="A58" s="15"/>
      <c r="B58" s="15"/>
      <c r="C58" s="15"/>
      <c r="D58" s="15"/>
      <c r="E58" s="15"/>
      <c r="F58" s="15"/>
      <c r="G58" s="15"/>
      <c r="H58" s="15"/>
    </row>
    <row r="59" spans="1:10" ht="15.75" customHeight="1">
      <c r="A59" s="15"/>
      <c r="B59" s="15"/>
      <c r="C59" s="15"/>
      <c r="D59" s="15"/>
      <c r="E59" s="15"/>
      <c r="F59" s="15"/>
      <c r="G59" s="78"/>
      <c r="H59" s="15"/>
    </row>
    <row r="60" spans="1:10" ht="15.75" customHeight="1">
      <c r="A60" s="15"/>
      <c r="B60" s="15"/>
      <c r="C60" s="15"/>
      <c r="D60" s="15"/>
      <c r="E60" s="15"/>
      <c r="F60" s="15"/>
      <c r="G60" s="15"/>
      <c r="H60" s="15"/>
    </row>
    <row r="61" spans="1:10" ht="15.75" customHeight="1">
      <c r="A61" s="15"/>
      <c r="B61" s="15"/>
      <c r="C61" s="15"/>
      <c r="D61" s="15"/>
      <c r="E61" s="15"/>
      <c r="F61" s="15"/>
      <c r="G61" s="15"/>
      <c r="H61" s="15"/>
    </row>
    <row r="62" spans="1:10" ht="15.75" customHeight="1">
      <c r="A62" s="15"/>
      <c r="B62" s="15"/>
      <c r="C62" s="15"/>
      <c r="D62" s="15"/>
      <c r="E62" s="15"/>
      <c r="F62" s="15"/>
      <c r="G62" s="15"/>
      <c r="H62" s="15"/>
    </row>
    <row r="63" spans="1:10" ht="15.75" customHeight="1">
      <c r="A63" s="15"/>
      <c r="B63" s="15"/>
      <c r="C63" s="15"/>
      <c r="D63" s="15"/>
      <c r="E63" s="15"/>
      <c r="F63" s="15"/>
      <c r="G63" s="15"/>
      <c r="H63" s="15"/>
    </row>
    <row r="64" spans="1:10" ht="15.75" customHeight="1">
      <c r="A64" s="15"/>
      <c r="B64" s="15"/>
      <c r="C64" s="15"/>
      <c r="D64" s="15"/>
      <c r="E64" s="15"/>
      <c r="F64" s="15"/>
      <c r="G64" s="15"/>
      <c r="H64" s="15"/>
    </row>
    <row r="65" spans="1:8" ht="15.75" customHeight="1">
      <c r="A65" s="15"/>
      <c r="B65" s="15"/>
      <c r="C65" s="15"/>
      <c r="D65" s="15"/>
      <c r="E65" s="15"/>
      <c r="F65" s="15"/>
      <c r="G65" s="15"/>
      <c r="H65" s="15"/>
    </row>
    <row r="66" spans="1:8" ht="15.75" customHeight="1">
      <c r="A66" s="15"/>
      <c r="B66" s="15"/>
      <c r="C66" s="15"/>
      <c r="D66" s="15"/>
      <c r="E66" s="15"/>
      <c r="F66" s="15"/>
      <c r="G66" s="15"/>
      <c r="H66" s="15"/>
    </row>
    <row r="67" spans="1:8" ht="15.75" customHeight="1">
      <c r="A67" s="15"/>
      <c r="B67" s="15"/>
      <c r="C67" s="15"/>
      <c r="D67" s="15"/>
      <c r="E67" s="15"/>
      <c r="F67" s="15"/>
      <c r="G67" s="15"/>
      <c r="H67" s="15"/>
    </row>
    <row r="68" spans="1:8" ht="15.75" customHeight="1">
      <c r="A68" s="15"/>
      <c r="B68" s="15"/>
      <c r="C68" s="15"/>
      <c r="D68" s="15"/>
      <c r="E68" s="15"/>
      <c r="F68" s="15"/>
      <c r="G68" s="15"/>
      <c r="H68" s="15"/>
    </row>
    <row r="69" spans="1:8" ht="15.75" customHeight="1">
      <c r="A69" s="15"/>
      <c r="B69" s="15"/>
      <c r="C69" s="15"/>
      <c r="D69" s="15"/>
      <c r="E69" s="15"/>
      <c r="F69" s="15"/>
      <c r="G69" s="15"/>
      <c r="H69" s="15"/>
    </row>
    <row r="70" spans="1:8" ht="15.75" customHeight="1">
      <c r="A70" s="15"/>
      <c r="B70" s="15"/>
      <c r="C70" s="15"/>
      <c r="D70" s="15"/>
      <c r="E70" s="15"/>
      <c r="F70" s="15"/>
      <c r="G70" s="15"/>
      <c r="H70" s="15"/>
    </row>
    <row r="71" spans="1:8" ht="15.75" customHeight="1">
      <c r="A71" s="15"/>
      <c r="B71" s="15"/>
      <c r="C71" s="15"/>
      <c r="D71" s="15"/>
      <c r="E71" s="15"/>
      <c r="F71" s="15"/>
      <c r="G71" s="15"/>
      <c r="H71" s="15"/>
    </row>
    <row r="72" spans="1:8" ht="15.75" customHeight="1">
      <c r="A72" s="15"/>
      <c r="B72" s="15"/>
      <c r="C72" s="15"/>
      <c r="D72" s="15"/>
      <c r="E72" s="15"/>
      <c r="F72" s="15"/>
      <c r="G72" s="15"/>
      <c r="H72" s="15"/>
    </row>
    <row r="73" spans="1:8" ht="15.75" customHeight="1">
      <c r="A73" s="15"/>
      <c r="B73" s="15"/>
      <c r="C73" s="15"/>
      <c r="D73" s="15"/>
      <c r="E73" s="15"/>
      <c r="F73" s="15"/>
      <c r="G73" s="15"/>
      <c r="H73" s="15"/>
    </row>
    <row r="74" spans="1:8" ht="15.75" customHeight="1">
      <c r="A74" s="15"/>
      <c r="B74" s="15"/>
      <c r="C74" s="15"/>
      <c r="D74" s="15"/>
      <c r="E74" s="15"/>
      <c r="F74" s="15"/>
      <c r="G74" s="15"/>
      <c r="H74" s="15"/>
    </row>
    <row r="75" spans="1:8" ht="15.75" customHeight="1">
      <c r="A75" s="15"/>
      <c r="B75" s="15"/>
      <c r="C75" s="15"/>
      <c r="D75" s="15"/>
      <c r="E75" s="15"/>
      <c r="F75" s="15"/>
      <c r="G75" s="15"/>
      <c r="H75" s="15"/>
    </row>
    <row r="76" spans="1:8" ht="15.75" customHeight="1">
      <c r="A76" s="15"/>
      <c r="B76" s="15"/>
      <c r="C76" s="15"/>
      <c r="D76" s="15"/>
      <c r="E76" s="15"/>
      <c r="F76" s="15"/>
      <c r="G76" s="15"/>
      <c r="H76" s="15"/>
    </row>
    <row r="77" spans="1:8" ht="15.75" customHeight="1">
      <c r="A77" s="15"/>
      <c r="B77" s="15"/>
      <c r="C77" s="15"/>
      <c r="D77" s="15"/>
      <c r="E77" s="15"/>
      <c r="F77" s="15"/>
      <c r="G77" s="15"/>
      <c r="H77" s="15"/>
    </row>
    <row r="78" spans="1:8" ht="15.75" customHeight="1">
      <c r="A78" s="15"/>
      <c r="B78" s="15"/>
      <c r="C78" s="15"/>
      <c r="D78" s="15"/>
      <c r="E78" s="15"/>
      <c r="F78" s="15"/>
      <c r="G78" s="15"/>
      <c r="H78" s="15"/>
    </row>
    <row r="79" spans="1:8" ht="15.75" customHeight="1">
      <c r="A79" s="15"/>
      <c r="B79" s="15"/>
      <c r="C79" s="15"/>
      <c r="D79" s="15"/>
      <c r="E79" s="15"/>
      <c r="F79" s="15"/>
      <c r="G79" s="15"/>
      <c r="H79" s="15"/>
    </row>
    <row r="80" spans="1:8" ht="15.75" customHeight="1">
      <c r="A80" s="15"/>
      <c r="B80" s="15"/>
      <c r="C80" s="15"/>
      <c r="D80" s="15"/>
      <c r="E80" s="15"/>
      <c r="F80" s="15"/>
      <c r="G80" s="15"/>
      <c r="H80" s="15"/>
    </row>
    <row r="81" spans="1:8" ht="15.75" customHeight="1">
      <c r="A81" s="15"/>
      <c r="B81" s="15"/>
      <c r="C81" s="15"/>
      <c r="D81" s="15"/>
      <c r="E81" s="15"/>
      <c r="F81" s="15"/>
      <c r="G81" s="15"/>
      <c r="H81" s="15"/>
    </row>
    <row r="82" spans="1:8" ht="15.75" customHeight="1">
      <c r="A82" s="15"/>
      <c r="B82" s="15"/>
      <c r="C82" s="15"/>
      <c r="D82" s="15"/>
      <c r="E82" s="15"/>
      <c r="F82" s="15"/>
      <c r="G82" s="15"/>
      <c r="H82" s="15"/>
    </row>
    <row r="83" spans="1:8" ht="15.75" customHeight="1">
      <c r="A83" s="15"/>
      <c r="B83" s="15"/>
      <c r="C83" s="15"/>
      <c r="D83" s="15"/>
      <c r="E83" s="15"/>
      <c r="F83" s="15"/>
      <c r="G83" s="15"/>
      <c r="H83" s="15"/>
    </row>
    <row r="84" spans="1:8" ht="15.75" customHeight="1">
      <c r="A84" s="15"/>
      <c r="B84" s="15"/>
      <c r="C84" s="15"/>
      <c r="D84" s="15"/>
      <c r="E84" s="15"/>
      <c r="F84" s="15"/>
      <c r="G84" s="15"/>
      <c r="H84" s="15"/>
    </row>
    <row r="85" spans="1:8" ht="15.75" customHeight="1">
      <c r="A85" s="15"/>
      <c r="B85" s="15"/>
      <c r="C85" s="15"/>
      <c r="D85" s="15"/>
      <c r="E85" s="15"/>
      <c r="F85" s="15"/>
      <c r="G85" s="15"/>
      <c r="H85" s="15"/>
    </row>
    <row r="86" spans="1:8" ht="15.75" customHeight="1">
      <c r="A86" s="15"/>
      <c r="B86" s="15"/>
      <c r="C86" s="15"/>
      <c r="D86" s="15"/>
      <c r="E86" s="15"/>
      <c r="F86" s="15"/>
      <c r="G86" s="15"/>
      <c r="H86" s="15"/>
    </row>
    <row r="87" spans="1:8" ht="15.75" customHeight="1">
      <c r="A87" s="15"/>
      <c r="B87" s="15"/>
      <c r="C87" s="15"/>
      <c r="D87" s="15"/>
      <c r="E87" s="15"/>
      <c r="F87" s="15"/>
      <c r="G87" s="15"/>
      <c r="H87" s="15"/>
    </row>
    <row r="88" spans="1:8" ht="15.75" customHeight="1">
      <c r="A88" s="15"/>
      <c r="B88" s="15"/>
      <c r="C88" s="15"/>
      <c r="D88" s="15"/>
      <c r="E88" s="15"/>
      <c r="F88" s="15"/>
      <c r="G88" s="15"/>
      <c r="H88" s="15"/>
    </row>
    <row r="89" spans="1:8" ht="15.75" customHeight="1">
      <c r="A89" s="15"/>
      <c r="B89" s="15"/>
      <c r="C89" s="15"/>
      <c r="D89" s="15"/>
      <c r="E89" s="15"/>
      <c r="F89" s="15"/>
      <c r="G89" s="15"/>
      <c r="H89" s="15"/>
    </row>
    <row r="90" spans="1:8" ht="15.75" customHeight="1">
      <c r="A90" s="15"/>
      <c r="B90" s="15"/>
      <c r="C90" s="15"/>
      <c r="D90" s="15"/>
      <c r="E90" s="15"/>
      <c r="F90" s="15"/>
      <c r="G90" s="15"/>
      <c r="H90" s="15"/>
    </row>
    <row r="91" spans="1:8" ht="15.75" customHeight="1">
      <c r="A91" s="15"/>
      <c r="B91" s="15"/>
      <c r="C91" s="15"/>
      <c r="D91" s="15"/>
      <c r="E91" s="15"/>
      <c r="F91" s="15"/>
      <c r="G91" s="15"/>
      <c r="H91" s="15"/>
    </row>
    <row r="92" spans="1:8" ht="15.75" customHeight="1">
      <c r="A92" s="15"/>
      <c r="B92" s="15"/>
      <c r="C92" s="15"/>
      <c r="D92" s="15"/>
      <c r="E92" s="15"/>
      <c r="F92" s="15"/>
      <c r="G92" s="15"/>
      <c r="H92" s="15"/>
    </row>
    <row r="93" spans="1:8" ht="15.75" customHeight="1">
      <c r="A93" s="15"/>
      <c r="B93" s="15"/>
      <c r="C93" s="15"/>
      <c r="D93" s="15"/>
      <c r="E93" s="15"/>
      <c r="F93" s="15"/>
      <c r="G93" s="15"/>
      <c r="H93" s="15"/>
    </row>
    <row r="94" spans="1:8" ht="15.75" customHeight="1">
      <c r="A94" s="15"/>
      <c r="B94" s="15"/>
      <c r="C94" s="15"/>
      <c r="D94" s="15"/>
      <c r="E94" s="15"/>
      <c r="F94" s="15"/>
      <c r="G94" s="15"/>
      <c r="H94" s="15"/>
    </row>
    <row r="95" spans="1:8" ht="15.75" customHeight="1">
      <c r="A95" s="15"/>
      <c r="B95" s="15"/>
      <c r="C95" s="15"/>
      <c r="D95" s="15"/>
      <c r="E95" s="15"/>
      <c r="F95" s="15"/>
      <c r="G95" s="15"/>
      <c r="H95" s="15"/>
    </row>
    <row r="96" spans="1:8" ht="15.75" customHeight="1">
      <c r="A96" s="15"/>
      <c r="B96" s="15"/>
      <c r="C96" s="15"/>
      <c r="D96" s="15"/>
      <c r="E96" s="15"/>
      <c r="F96" s="15"/>
      <c r="G96" s="15"/>
      <c r="H96" s="15"/>
    </row>
    <row r="97" spans="1:8" ht="15.75" customHeight="1">
      <c r="A97" s="15"/>
      <c r="B97" s="15"/>
      <c r="C97" s="15"/>
      <c r="D97" s="15"/>
      <c r="E97" s="15"/>
      <c r="F97" s="15"/>
      <c r="G97" s="15"/>
      <c r="H97" s="15"/>
    </row>
    <row r="98" spans="1:8" ht="15.75" customHeight="1">
      <c r="A98" s="15"/>
      <c r="B98" s="15"/>
      <c r="C98" s="15"/>
      <c r="D98" s="15"/>
      <c r="E98" s="15"/>
      <c r="F98" s="15"/>
      <c r="G98" s="15"/>
      <c r="H98" s="15"/>
    </row>
    <row r="99" spans="1:8" ht="15.75" customHeight="1">
      <c r="A99" s="15"/>
      <c r="B99" s="15"/>
      <c r="C99" s="15"/>
      <c r="D99" s="15"/>
      <c r="E99" s="15"/>
      <c r="F99" s="15"/>
      <c r="G99" s="15"/>
      <c r="H99" s="15"/>
    </row>
    <row r="100" spans="1:8" ht="15.75" customHeight="1">
      <c r="A100" s="15"/>
      <c r="B100" s="15"/>
      <c r="C100" s="15"/>
      <c r="D100" s="15"/>
      <c r="E100" s="15"/>
      <c r="F100" s="15"/>
      <c r="G100" s="15"/>
      <c r="H100" s="15"/>
    </row>
    <row r="101" spans="1:8" ht="15.75" customHeight="1">
      <c r="A101" s="15"/>
      <c r="B101" s="15"/>
      <c r="C101" s="15"/>
      <c r="D101" s="15"/>
      <c r="E101" s="15"/>
      <c r="F101" s="15"/>
      <c r="G101" s="15"/>
      <c r="H101" s="15"/>
    </row>
    <row r="102" spans="1:8" ht="15.75" customHeight="1">
      <c r="A102" s="15"/>
      <c r="B102" s="15"/>
      <c r="C102" s="15"/>
      <c r="D102" s="15"/>
      <c r="E102" s="15"/>
      <c r="F102" s="15"/>
      <c r="G102" s="15"/>
      <c r="H102" s="15"/>
    </row>
    <row r="103" spans="1:8" ht="15.75" customHeight="1">
      <c r="A103" s="15"/>
      <c r="B103" s="15"/>
      <c r="C103" s="15"/>
      <c r="D103" s="15"/>
      <c r="E103" s="15"/>
      <c r="F103" s="15"/>
      <c r="G103" s="15"/>
      <c r="H103" s="15"/>
    </row>
    <row r="104" spans="1:8" ht="15.75" customHeight="1">
      <c r="A104" s="15"/>
      <c r="B104" s="15"/>
      <c r="C104" s="15"/>
      <c r="D104" s="15"/>
      <c r="E104" s="15"/>
      <c r="F104" s="15"/>
      <c r="G104" s="15"/>
      <c r="H104" s="15"/>
    </row>
    <row r="105" spans="1:8" ht="15.75" customHeight="1">
      <c r="A105" s="15"/>
      <c r="B105" s="15"/>
      <c r="C105" s="15"/>
      <c r="D105" s="15"/>
      <c r="E105" s="15"/>
      <c r="F105" s="15"/>
      <c r="G105" s="15"/>
      <c r="H105" s="15"/>
    </row>
    <row r="106" spans="1:8" ht="15.75" customHeight="1">
      <c r="A106" s="15"/>
      <c r="B106" s="15"/>
      <c r="C106" s="15"/>
      <c r="D106" s="15"/>
      <c r="E106" s="15"/>
      <c r="F106" s="15"/>
      <c r="G106" s="15"/>
      <c r="H106" s="15"/>
    </row>
    <row r="107" spans="1:8" ht="15.75" customHeight="1">
      <c r="A107" s="15"/>
      <c r="B107" s="15"/>
      <c r="C107" s="15"/>
      <c r="D107" s="15"/>
      <c r="E107" s="15"/>
      <c r="F107" s="15"/>
      <c r="G107" s="15"/>
      <c r="H107" s="15"/>
    </row>
    <row r="108" spans="1:8" ht="15.75" customHeight="1">
      <c r="A108" s="15"/>
      <c r="B108" s="15"/>
      <c r="C108" s="15"/>
      <c r="D108" s="15"/>
      <c r="E108" s="15"/>
      <c r="F108" s="15"/>
      <c r="G108" s="15"/>
      <c r="H108" s="15"/>
    </row>
    <row r="109" spans="1:8" ht="15.75" customHeight="1">
      <c r="A109" s="15"/>
      <c r="B109" s="15"/>
      <c r="C109" s="15"/>
      <c r="D109" s="15"/>
      <c r="E109" s="15"/>
      <c r="F109" s="15"/>
      <c r="G109" s="15"/>
      <c r="H109" s="15"/>
    </row>
    <row r="110" spans="1:8" ht="15.75" customHeight="1">
      <c r="A110" s="15"/>
      <c r="B110" s="15"/>
      <c r="C110" s="15"/>
      <c r="D110" s="15"/>
      <c r="E110" s="15"/>
      <c r="F110" s="15"/>
      <c r="G110" s="15"/>
      <c r="H110" s="15"/>
    </row>
    <row r="111" spans="1:8" ht="15.75" customHeight="1">
      <c r="A111" s="15"/>
      <c r="B111" s="15"/>
      <c r="C111" s="15"/>
      <c r="D111" s="15"/>
      <c r="E111" s="15"/>
      <c r="F111" s="15"/>
      <c r="G111" s="15"/>
      <c r="H111" s="15"/>
    </row>
    <row r="112" spans="1:8" ht="15.75" customHeight="1">
      <c r="A112" s="15"/>
      <c r="B112" s="15"/>
      <c r="C112" s="15"/>
      <c r="D112" s="15"/>
      <c r="E112" s="15"/>
      <c r="F112" s="15"/>
      <c r="G112" s="15"/>
      <c r="H112" s="15"/>
    </row>
    <row r="113" spans="1:8" ht="15.75" customHeight="1">
      <c r="A113" s="15"/>
      <c r="B113" s="15"/>
      <c r="C113" s="15"/>
      <c r="D113" s="15"/>
      <c r="E113" s="15"/>
      <c r="F113" s="15"/>
      <c r="G113" s="15"/>
      <c r="H113" s="15"/>
    </row>
    <row r="114" spans="1:8" ht="15.75" customHeight="1">
      <c r="A114" s="15"/>
      <c r="B114" s="15"/>
      <c r="C114" s="15"/>
      <c r="D114" s="15"/>
      <c r="E114" s="15"/>
      <c r="F114" s="15"/>
      <c r="G114" s="15"/>
      <c r="H114" s="15"/>
    </row>
    <row r="115" spans="1:8" ht="15.75" customHeight="1">
      <c r="A115" s="15"/>
      <c r="B115" s="15"/>
      <c r="C115" s="15"/>
      <c r="D115" s="15"/>
      <c r="E115" s="15"/>
      <c r="F115" s="15"/>
      <c r="G115" s="15"/>
      <c r="H115" s="15"/>
    </row>
    <row r="116" spans="1:8" ht="15.75" customHeight="1">
      <c r="A116" s="15"/>
      <c r="B116" s="15"/>
      <c r="C116" s="15"/>
      <c r="D116" s="15"/>
      <c r="E116" s="15"/>
      <c r="F116" s="15"/>
      <c r="G116" s="15"/>
      <c r="H116" s="15"/>
    </row>
    <row r="117" spans="1:8" ht="15.75" customHeight="1">
      <c r="A117" s="15"/>
      <c r="B117" s="15"/>
      <c r="C117" s="15"/>
      <c r="D117" s="15"/>
      <c r="E117" s="15"/>
      <c r="F117" s="15"/>
      <c r="G117" s="15"/>
      <c r="H117" s="15"/>
    </row>
    <row r="118" spans="1:8" ht="15.75" customHeight="1">
      <c r="A118" s="15"/>
      <c r="B118" s="15"/>
      <c r="C118" s="15"/>
      <c r="D118" s="15"/>
      <c r="E118" s="15"/>
      <c r="F118" s="15"/>
      <c r="G118" s="15"/>
      <c r="H118" s="15"/>
    </row>
    <row r="119" spans="1:8" ht="15.75" customHeight="1">
      <c r="A119" s="15"/>
      <c r="B119" s="15"/>
      <c r="C119" s="15"/>
      <c r="D119" s="15"/>
      <c r="E119" s="15"/>
      <c r="F119" s="15"/>
      <c r="G119" s="15"/>
      <c r="H119" s="15"/>
    </row>
    <row r="120" spans="1:8" ht="15.75" customHeight="1">
      <c r="A120" s="15"/>
      <c r="B120" s="15"/>
      <c r="C120" s="15"/>
      <c r="D120" s="15"/>
      <c r="E120" s="15"/>
      <c r="F120" s="15"/>
      <c r="G120" s="15"/>
      <c r="H120" s="15"/>
    </row>
    <row r="121" spans="1:8" ht="15.75" customHeight="1">
      <c r="A121" s="15"/>
      <c r="B121" s="15"/>
      <c r="C121" s="15"/>
      <c r="D121" s="15"/>
      <c r="E121" s="15"/>
      <c r="F121" s="15"/>
      <c r="G121" s="15"/>
      <c r="H121" s="15"/>
    </row>
    <row r="122" spans="1:8" ht="15.75" customHeight="1">
      <c r="A122" s="15"/>
      <c r="B122" s="15"/>
      <c r="C122" s="15"/>
      <c r="D122" s="15"/>
      <c r="E122" s="15"/>
      <c r="F122" s="15"/>
      <c r="G122" s="15"/>
      <c r="H122" s="15"/>
    </row>
    <row r="123" spans="1:8" ht="15.75" customHeight="1">
      <c r="A123" s="15"/>
      <c r="B123" s="15"/>
      <c r="C123" s="15"/>
      <c r="D123" s="15"/>
      <c r="E123" s="15"/>
      <c r="F123" s="15"/>
      <c r="G123" s="15"/>
      <c r="H123" s="15"/>
    </row>
    <row r="124" spans="1:8" ht="15.75" customHeight="1">
      <c r="A124" s="15"/>
      <c r="B124" s="15"/>
      <c r="C124" s="15"/>
      <c r="D124" s="15"/>
      <c r="E124" s="15"/>
      <c r="F124" s="15"/>
      <c r="G124" s="15"/>
      <c r="H124" s="15"/>
    </row>
    <row r="125" spans="1:8" ht="15.75" customHeight="1">
      <c r="A125" s="15"/>
      <c r="B125" s="15"/>
      <c r="C125" s="15"/>
      <c r="D125" s="15"/>
      <c r="E125" s="15"/>
      <c r="F125" s="15"/>
      <c r="G125" s="15"/>
      <c r="H125" s="15"/>
    </row>
    <row r="126" spans="1:8" ht="15.75" customHeight="1">
      <c r="A126" s="15"/>
      <c r="B126" s="15"/>
      <c r="C126" s="15"/>
      <c r="D126" s="15"/>
      <c r="E126" s="15"/>
      <c r="F126" s="15"/>
      <c r="G126" s="15"/>
      <c r="H126" s="15"/>
    </row>
    <row r="127" spans="1:8" ht="15.75" customHeight="1">
      <c r="A127" s="15"/>
      <c r="B127" s="15"/>
      <c r="C127" s="15"/>
      <c r="D127" s="15"/>
      <c r="E127" s="15"/>
      <c r="F127" s="15"/>
      <c r="G127" s="15"/>
      <c r="H127" s="15"/>
    </row>
    <row r="128" spans="1:8" ht="15.75" customHeight="1">
      <c r="A128" s="15"/>
      <c r="B128" s="15"/>
      <c r="C128" s="15"/>
      <c r="D128" s="15"/>
      <c r="E128" s="15"/>
      <c r="F128" s="15"/>
      <c r="G128" s="15"/>
      <c r="H128" s="15"/>
    </row>
    <row r="129" spans="1:8" ht="15.75" customHeight="1">
      <c r="A129" s="15"/>
      <c r="B129" s="15"/>
      <c r="C129" s="15"/>
      <c r="D129" s="15"/>
      <c r="E129" s="15"/>
      <c r="F129" s="15"/>
      <c r="G129" s="15"/>
      <c r="H129" s="15"/>
    </row>
    <row r="130" spans="1:8" ht="15.75" customHeight="1">
      <c r="A130" s="15"/>
      <c r="B130" s="15"/>
      <c r="C130" s="15"/>
      <c r="D130" s="15"/>
      <c r="E130" s="15"/>
      <c r="F130" s="15"/>
      <c r="G130" s="15"/>
      <c r="H130" s="15"/>
    </row>
    <row r="131" spans="1:8" ht="15.75" customHeight="1">
      <c r="A131" s="15"/>
      <c r="B131" s="15"/>
      <c r="C131" s="15"/>
      <c r="D131" s="15"/>
      <c r="E131" s="15"/>
      <c r="F131" s="15"/>
      <c r="G131" s="15"/>
      <c r="H131" s="15"/>
    </row>
    <row r="132" spans="1:8" ht="15.75" customHeight="1">
      <c r="A132" s="15"/>
      <c r="B132" s="15"/>
      <c r="C132" s="15"/>
      <c r="D132" s="15"/>
      <c r="E132" s="15"/>
      <c r="F132" s="15"/>
      <c r="G132" s="15"/>
      <c r="H132" s="15"/>
    </row>
    <row r="133" spans="1:8" ht="15.75" customHeight="1">
      <c r="A133" s="15"/>
      <c r="B133" s="15"/>
      <c r="C133" s="15"/>
      <c r="D133" s="15"/>
      <c r="E133" s="15"/>
      <c r="F133" s="15"/>
      <c r="G133" s="15"/>
      <c r="H133" s="15"/>
    </row>
    <row r="134" spans="1:8" ht="15.75" customHeight="1">
      <c r="A134" s="15"/>
      <c r="B134" s="15"/>
      <c r="C134" s="15"/>
      <c r="D134" s="15"/>
      <c r="E134" s="15"/>
      <c r="F134" s="15"/>
      <c r="G134" s="15"/>
      <c r="H134" s="15"/>
    </row>
    <row r="135" spans="1:8" ht="15.75" customHeight="1">
      <c r="A135" s="15"/>
      <c r="B135" s="15"/>
      <c r="C135" s="15"/>
      <c r="D135" s="15"/>
      <c r="E135" s="15"/>
      <c r="F135" s="15"/>
      <c r="G135" s="15"/>
      <c r="H135" s="15"/>
    </row>
    <row r="136" spans="1:8" ht="15.75" customHeight="1">
      <c r="A136" s="15"/>
      <c r="B136" s="15"/>
      <c r="C136" s="15"/>
      <c r="D136" s="15"/>
      <c r="E136" s="15"/>
      <c r="F136" s="15"/>
      <c r="G136" s="15"/>
      <c r="H136" s="15"/>
    </row>
    <row r="137" spans="1:8" ht="15.75" customHeight="1">
      <c r="A137" s="15"/>
      <c r="B137" s="15"/>
      <c r="C137" s="15"/>
      <c r="D137" s="15"/>
      <c r="E137" s="15"/>
      <c r="F137" s="15"/>
      <c r="G137" s="15"/>
      <c r="H137" s="15"/>
    </row>
    <row r="138" spans="1:8" ht="15.75" customHeight="1">
      <c r="A138" s="15"/>
      <c r="B138" s="15"/>
      <c r="C138" s="15"/>
      <c r="D138" s="15"/>
      <c r="E138" s="15"/>
      <c r="F138" s="15"/>
      <c r="G138" s="15"/>
      <c r="H138" s="15"/>
    </row>
    <row r="139" spans="1:8" ht="15.75" customHeight="1">
      <c r="A139" s="15"/>
      <c r="B139" s="15"/>
      <c r="C139" s="15"/>
      <c r="D139" s="15"/>
      <c r="E139" s="15"/>
      <c r="F139" s="15"/>
      <c r="G139" s="15"/>
      <c r="H139" s="15"/>
    </row>
    <row r="140" spans="1:8" ht="15.75" customHeight="1">
      <c r="A140" s="15"/>
      <c r="B140" s="15"/>
      <c r="C140" s="15"/>
      <c r="D140" s="15"/>
      <c r="E140" s="15"/>
      <c r="F140" s="15"/>
      <c r="G140" s="15"/>
      <c r="H140" s="15"/>
    </row>
    <row r="141" spans="1:8" ht="15.75" customHeight="1">
      <c r="A141" s="15"/>
      <c r="B141" s="15"/>
      <c r="C141" s="15"/>
      <c r="D141" s="15"/>
      <c r="E141" s="15"/>
      <c r="F141" s="15"/>
      <c r="G141" s="15"/>
      <c r="H141" s="15"/>
    </row>
    <row r="142" spans="1:8" ht="15.75" customHeight="1">
      <c r="A142" s="15"/>
      <c r="B142" s="15"/>
      <c r="C142" s="15"/>
      <c r="D142" s="15"/>
      <c r="E142" s="15"/>
      <c r="F142" s="15"/>
      <c r="G142" s="15"/>
      <c r="H142" s="15"/>
    </row>
    <row r="143" spans="1:8" ht="15.75" customHeight="1">
      <c r="A143" s="15"/>
      <c r="B143" s="15"/>
      <c r="C143" s="15"/>
      <c r="D143" s="15"/>
      <c r="E143" s="15"/>
      <c r="F143" s="15"/>
      <c r="G143" s="15"/>
      <c r="H143" s="15"/>
    </row>
    <row r="144" spans="1:8" ht="15.75" customHeight="1">
      <c r="A144" s="15"/>
      <c r="B144" s="15"/>
      <c r="C144" s="15"/>
      <c r="D144" s="15"/>
      <c r="E144" s="15"/>
      <c r="F144" s="15"/>
      <c r="G144" s="15"/>
      <c r="H144" s="15"/>
    </row>
    <row r="145" spans="1:8" ht="15.75" customHeight="1">
      <c r="A145" s="15"/>
      <c r="B145" s="15"/>
      <c r="C145" s="15"/>
      <c r="D145" s="15"/>
      <c r="E145" s="15"/>
      <c r="F145" s="15"/>
      <c r="G145" s="15"/>
      <c r="H145" s="15"/>
    </row>
    <row r="146" spans="1:8" ht="15.75" customHeight="1">
      <c r="A146" s="15"/>
      <c r="B146" s="15"/>
      <c r="C146" s="15"/>
      <c r="D146" s="15"/>
      <c r="E146" s="15"/>
      <c r="F146" s="15"/>
      <c r="G146" s="15"/>
      <c r="H146" s="15"/>
    </row>
    <row r="147" spans="1:8" ht="15.75" customHeight="1">
      <c r="A147" s="15"/>
      <c r="B147" s="15"/>
      <c r="C147" s="15"/>
      <c r="D147" s="15"/>
      <c r="E147" s="15"/>
      <c r="F147" s="15"/>
      <c r="G147" s="15"/>
      <c r="H147" s="15"/>
    </row>
    <row r="148" spans="1:8" ht="15.75" customHeight="1">
      <c r="A148" s="15"/>
      <c r="B148" s="15"/>
      <c r="C148" s="15"/>
      <c r="D148" s="15"/>
      <c r="E148" s="15"/>
      <c r="F148" s="15"/>
      <c r="G148" s="15"/>
      <c r="H148" s="15"/>
    </row>
    <row r="149" spans="1:8" ht="15.75" customHeight="1">
      <c r="A149" s="15"/>
      <c r="B149" s="15"/>
      <c r="C149" s="15"/>
      <c r="D149" s="15"/>
      <c r="E149" s="15"/>
      <c r="F149" s="15"/>
      <c r="G149" s="15"/>
      <c r="H149" s="15"/>
    </row>
    <row r="150" spans="1:8" ht="15.75" customHeight="1">
      <c r="A150" s="15"/>
      <c r="B150" s="15"/>
      <c r="C150" s="15"/>
      <c r="D150" s="15"/>
      <c r="E150" s="15"/>
      <c r="F150" s="15"/>
      <c r="G150" s="15"/>
      <c r="H150" s="15"/>
    </row>
    <row r="151" spans="1:8" ht="15.75" customHeight="1">
      <c r="A151" s="15"/>
      <c r="B151" s="15"/>
      <c r="C151" s="15"/>
      <c r="D151" s="15"/>
      <c r="E151" s="15"/>
      <c r="F151" s="15"/>
      <c r="G151" s="15"/>
      <c r="H151" s="15"/>
    </row>
    <row r="152" spans="1:8" ht="15.75" customHeight="1">
      <c r="A152" s="15"/>
      <c r="B152" s="15"/>
      <c r="C152" s="15"/>
      <c r="D152" s="15"/>
      <c r="E152" s="15"/>
      <c r="F152" s="15"/>
      <c r="G152" s="15"/>
      <c r="H152" s="15"/>
    </row>
    <row r="153" spans="1:8" ht="15.75" customHeight="1">
      <c r="A153" s="15"/>
      <c r="B153" s="15"/>
      <c r="C153" s="15"/>
      <c r="D153" s="15"/>
      <c r="E153" s="15"/>
      <c r="F153" s="15"/>
      <c r="G153" s="15"/>
      <c r="H153" s="15"/>
    </row>
    <row r="154" spans="1:8" ht="15.75" customHeight="1">
      <c r="A154" s="15"/>
      <c r="B154" s="15"/>
      <c r="C154" s="15"/>
      <c r="D154" s="15"/>
      <c r="E154" s="15"/>
      <c r="F154" s="15"/>
      <c r="G154" s="15"/>
      <c r="H154" s="15"/>
    </row>
    <row r="155" spans="1:8" ht="15.75" customHeight="1">
      <c r="A155" s="15"/>
      <c r="B155" s="15"/>
      <c r="C155" s="15"/>
      <c r="D155" s="15"/>
      <c r="E155" s="15"/>
      <c r="F155" s="15"/>
      <c r="G155" s="15"/>
      <c r="H155" s="15"/>
    </row>
    <row r="156" spans="1:8" ht="15.75" customHeight="1">
      <c r="A156" s="15"/>
      <c r="B156" s="15"/>
      <c r="C156" s="15"/>
      <c r="D156" s="15"/>
      <c r="E156" s="15"/>
      <c r="F156" s="15"/>
      <c r="G156" s="15"/>
      <c r="H156" s="15"/>
    </row>
    <row r="157" spans="1:8" ht="15.75" customHeight="1">
      <c r="A157" s="15"/>
      <c r="B157" s="15"/>
      <c r="C157" s="15"/>
      <c r="D157" s="15"/>
      <c r="E157" s="15"/>
      <c r="F157" s="15"/>
      <c r="G157" s="15"/>
      <c r="H157" s="15"/>
    </row>
    <row r="158" spans="1:8" ht="15.75" customHeight="1">
      <c r="A158" s="15"/>
      <c r="B158" s="15"/>
      <c r="C158" s="15"/>
      <c r="D158" s="15"/>
      <c r="E158" s="15"/>
      <c r="F158" s="15"/>
      <c r="G158" s="15"/>
      <c r="H158" s="15"/>
    </row>
    <row r="159" spans="1:8" ht="15.75" customHeight="1">
      <c r="A159" s="15"/>
      <c r="B159" s="15"/>
      <c r="C159" s="15"/>
      <c r="D159" s="15"/>
      <c r="E159" s="15"/>
      <c r="F159" s="15"/>
      <c r="G159" s="15"/>
      <c r="H159" s="15"/>
    </row>
    <row r="160" spans="1:8" ht="15.75" customHeight="1">
      <c r="A160" s="15"/>
      <c r="B160" s="15"/>
      <c r="C160" s="15"/>
      <c r="D160" s="15"/>
      <c r="E160" s="15"/>
      <c r="F160" s="15"/>
      <c r="G160" s="15"/>
      <c r="H160" s="15"/>
    </row>
    <row r="161" spans="1:8" ht="15.75" customHeight="1">
      <c r="A161" s="15"/>
      <c r="B161" s="15"/>
      <c r="C161" s="15"/>
      <c r="D161" s="15"/>
      <c r="E161" s="15"/>
      <c r="F161" s="15"/>
      <c r="G161" s="15"/>
      <c r="H161" s="15"/>
    </row>
    <row r="162" spans="1:8" ht="15.75" customHeight="1">
      <c r="A162" s="15"/>
      <c r="B162" s="15"/>
      <c r="C162" s="15"/>
      <c r="D162" s="15"/>
      <c r="E162" s="15"/>
      <c r="F162" s="15"/>
      <c r="G162" s="15"/>
      <c r="H162" s="15"/>
    </row>
    <row r="163" spans="1:8" ht="15.75" customHeight="1">
      <c r="A163" s="15"/>
      <c r="B163" s="15"/>
      <c r="C163" s="15"/>
      <c r="D163" s="15"/>
      <c r="E163" s="15"/>
      <c r="F163" s="15"/>
      <c r="G163" s="15"/>
      <c r="H163" s="15"/>
    </row>
    <row r="164" spans="1:8" ht="15.75" customHeight="1">
      <c r="A164" s="15"/>
      <c r="B164" s="15"/>
      <c r="C164" s="15"/>
      <c r="D164" s="15"/>
      <c r="E164" s="15"/>
      <c r="F164" s="15"/>
      <c r="G164" s="15"/>
      <c r="H164" s="15"/>
    </row>
    <row r="165" spans="1:8" ht="15.75" customHeight="1">
      <c r="A165" s="15"/>
      <c r="B165" s="15"/>
      <c r="C165" s="15"/>
      <c r="D165" s="15"/>
      <c r="E165" s="15"/>
      <c r="F165" s="15"/>
      <c r="G165" s="15"/>
      <c r="H165" s="15"/>
    </row>
    <row r="166" spans="1:8" ht="15.75" customHeight="1">
      <c r="A166" s="15"/>
      <c r="B166" s="15"/>
      <c r="C166" s="15"/>
      <c r="D166" s="15"/>
      <c r="E166" s="15"/>
      <c r="F166" s="15"/>
      <c r="G166" s="15"/>
      <c r="H166" s="15"/>
    </row>
    <row r="167" spans="1:8" ht="15.75" customHeight="1">
      <c r="A167" s="15"/>
      <c r="B167" s="15"/>
      <c r="C167" s="15"/>
      <c r="D167" s="15"/>
      <c r="E167" s="15"/>
      <c r="F167" s="15"/>
      <c r="G167" s="15"/>
      <c r="H167" s="15"/>
    </row>
    <row r="168" spans="1:8" ht="15.75" customHeight="1">
      <c r="A168" s="15"/>
      <c r="B168" s="15"/>
      <c r="C168" s="15"/>
      <c r="D168" s="15"/>
      <c r="E168" s="15"/>
      <c r="F168" s="15"/>
      <c r="G168" s="15"/>
      <c r="H168" s="15"/>
    </row>
    <row r="169" spans="1:8" ht="15.75" customHeight="1">
      <c r="A169" s="15"/>
      <c r="B169" s="15"/>
      <c r="C169" s="15"/>
      <c r="D169" s="15"/>
      <c r="E169" s="15"/>
      <c r="F169" s="15"/>
      <c r="G169" s="15"/>
      <c r="H169" s="15"/>
    </row>
    <row r="170" spans="1:8" ht="15.75" customHeight="1">
      <c r="A170" s="15"/>
      <c r="B170" s="15"/>
      <c r="C170" s="15"/>
      <c r="D170" s="15"/>
      <c r="E170" s="15"/>
      <c r="F170" s="15"/>
      <c r="G170" s="15"/>
      <c r="H170" s="15"/>
    </row>
    <row r="171" spans="1:8" ht="15.75" customHeight="1">
      <c r="A171" s="15"/>
      <c r="B171" s="15"/>
      <c r="C171" s="15"/>
      <c r="D171" s="15"/>
      <c r="E171" s="15"/>
      <c r="F171" s="15"/>
      <c r="G171" s="15"/>
      <c r="H171" s="15"/>
    </row>
    <row r="172" spans="1:8" ht="15.75" customHeight="1">
      <c r="A172" s="15"/>
      <c r="B172" s="15"/>
      <c r="C172" s="15"/>
      <c r="D172" s="15"/>
      <c r="E172" s="15"/>
      <c r="F172" s="15"/>
      <c r="G172" s="15"/>
      <c r="H172" s="15"/>
    </row>
    <row r="173" spans="1:8" ht="15.75" customHeight="1">
      <c r="A173" s="15"/>
      <c r="B173" s="15"/>
      <c r="C173" s="15"/>
      <c r="D173" s="15"/>
      <c r="E173" s="15"/>
      <c r="F173" s="15"/>
      <c r="G173" s="15"/>
      <c r="H173" s="15"/>
    </row>
    <row r="174" spans="1:8" ht="15.75" customHeight="1">
      <c r="A174" s="15"/>
      <c r="B174" s="15"/>
      <c r="C174" s="15"/>
      <c r="D174" s="15"/>
      <c r="E174" s="15"/>
      <c r="F174" s="15"/>
      <c r="G174" s="15"/>
      <c r="H174" s="15"/>
    </row>
    <row r="175" spans="1:8" ht="15.75" customHeight="1">
      <c r="A175" s="15"/>
      <c r="B175" s="15"/>
      <c r="C175" s="15"/>
      <c r="D175" s="15"/>
      <c r="E175" s="15"/>
      <c r="F175" s="15"/>
      <c r="G175" s="15"/>
      <c r="H175" s="15"/>
    </row>
    <row r="176" spans="1:8" ht="15.75" customHeight="1">
      <c r="A176" s="15"/>
      <c r="B176" s="15"/>
      <c r="C176" s="15"/>
      <c r="D176" s="15"/>
      <c r="E176" s="15"/>
      <c r="F176" s="15"/>
      <c r="G176" s="15"/>
      <c r="H176" s="15"/>
    </row>
    <row r="177" spans="1:8" ht="15.75" customHeight="1">
      <c r="A177" s="15"/>
      <c r="B177" s="15"/>
      <c r="C177" s="15"/>
      <c r="D177" s="15"/>
      <c r="E177" s="15"/>
      <c r="F177" s="15"/>
      <c r="G177" s="15"/>
      <c r="H177" s="15"/>
    </row>
    <row r="178" spans="1:8" ht="15.75" customHeight="1">
      <c r="A178" s="15"/>
      <c r="B178" s="15"/>
      <c r="C178" s="15"/>
      <c r="D178" s="15"/>
      <c r="E178" s="15"/>
      <c r="F178" s="15"/>
      <c r="G178" s="15"/>
      <c r="H178" s="15"/>
    </row>
    <row r="179" spans="1:8" ht="15.75" customHeight="1">
      <c r="A179" s="15"/>
      <c r="B179" s="15"/>
      <c r="C179" s="15"/>
      <c r="D179" s="15"/>
      <c r="E179" s="15"/>
      <c r="F179" s="15"/>
      <c r="G179" s="15"/>
      <c r="H179" s="15"/>
    </row>
    <row r="180" spans="1:8" ht="15.75" customHeight="1">
      <c r="A180" s="15"/>
      <c r="B180" s="15"/>
      <c r="C180" s="15"/>
      <c r="D180" s="15"/>
      <c r="E180" s="15"/>
      <c r="F180" s="15"/>
      <c r="G180" s="15"/>
      <c r="H180" s="15"/>
    </row>
    <row r="181" spans="1:8" ht="15.75" customHeight="1">
      <c r="A181" s="15"/>
      <c r="B181" s="15"/>
      <c r="C181" s="15"/>
      <c r="D181" s="15"/>
      <c r="E181" s="15"/>
      <c r="F181" s="15"/>
      <c r="G181" s="15"/>
      <c r="H181" s="15"/>
    </row>
    <row r="182" spans="1:8" ht="15.75" customHeight="1">
      <c r="A182" s="15"/>
      <c r="B182" s="15"/>
      <c r="C182" s="15"/>
      <c r="D182" s="15"/>
      <c r="E182" s="15"/>
      <c r="F182" s="15"/>
      <c r="G182" s="15"/>
      <c r="H182" s="15"/>
    </row>
    <row r="183" spans="1:8" ht="15.75" customHeight="1">
      <c r="A183" s="15"/>
      <c r="B183" s="15"/>
      <c r="C183" s="15"/>
      <c r="D183" s="15"/>
      <c r="E183" s="15"/>
      <c r="F183" s="15"/>
      <c r="G183" s="15"/>
      <c r="H183" s="15"/>
    </row>
    <row r="184" spans="1:8" ht="15.75" customHeight="1">
      <c r="A184" s="15"/>
      <c r="B184" s="15"/>
      <c r="C184" s="15"/>
      <c r="D184" s="15"/>
      <c r="E184" s="15"/>
      <c r="F184" s="15"/>
      <c r="G184" s="15"/>
      <c r="H184" s="15"/>
    </row>
    <row r="185" spans="1:8" ht="15.75" customHeight="1">
      <c r="A185" s="15"/>
      <c r="B185" s="15"/>
      <c r="C185" s="15"/>
      <c r="D185" s="15"/>
      <c r="E185" s="15"/>
      <c r="F185" s="15"/>
      <c r="G185" s="15"/>
      <c r="H185" s="15"/>
    </row>
    <row r="186" spans="1:8" ht="15.75" customHeight="1">
      <c r="A186" s="15"/>
      <c r="B186" s="15"/>
      <c r="C186" s="15"/>
      <c r="D186" s="15"/>
      <c r="E186" s="15"/>
      <c r="F186" s="15"/>
      <c r="G186" s="15"/>
      <c r="H186" s="15"/>
    </row>
    <row r="187" spans="1:8" ht="15.75" customHeight="1">
      <c r="A187" s="15"/>
      <c r="B187" s="15"/>
      <c r="C187" s="15"/>
      <c r="D187" s="15"/>
      <c r="E187" s="15"/>
      <c r="F187" s="15"/>
      <c r="G187" s="15"/>
      <c r="H187" s="15"/>
    </row>
    <row r="188" spans="1:8" ht="15.75" customHeight="1">
      <c r="A188" s="15"/>
      <c r="B188" s="15"/>
      <c r="C188" s="15"/>
      <c r="D188" s="15"/>
      <c r="E188" s="15"/>
      <c r="F188" s="15"/>
      <c r="G188" s="15"/>
      <c r="H188" s="15"/>
    </row>
    <row r="189" spans="1:8" ht="15.75" customHeight="1">
      <c r="A189" s="15"/>
      <c r="B189" s="15"/>
      <c r="C189" s="15"/>
      <c r="D189" s="15"/>
      <c r="E189" s="15"/>
      <c r="F189" s="15"/>
      <c r="G189" s="15"/>
      <c r="H189" s="15"/>
    </row>
    <row r="190" spans="1:8" ht="15.75" customHeight="1">
      <c r="A190" s="15"/>
      <c r="B190" s="15"/>
      <c r="C190" s="15"/>
      <c r="D190" s="15"/>
      <c r="E190" s="15"/>
      <c r="F190" s="15"/>
      <c r="G190" s="15"/>
      <c r="H190" s="15"/>
    </row>
    <row r="191" spans="1:8" ht="15.75" customHeight="1">
      <c r="A191" s="15"/>
      <c r="B191" s="15"/>
      <c r="C191" s="15"/>
      <c r="D191" s="15"/>
      <c r="E191" s="15"/>
      <c r="F191" s="15"/>
      <c r="G191" s="15"/>
      <c r="H191" s="15"/>
    </row>
    <row r="192" spans="1:8" ht="15.75" customHeight="1">
      <c r="A192" s="15"/>
      <c r="B192" s="15"/>
      <c r="C192" s="15"/>
      <c r="D192" s="15"/>
      <c r="E192" s="15"/>
      <c r="F192" s="15"/>
      <c r="G192" s="15"/>
      <c r="H192" s="15"/>
    </row>
    <row r="193" spans="1:8" ht="15.75" customHeight="1">
      <c r="A193" s="15"/>
      <c r="B193" s="15"/>
      <c r="C193" s="15"/>
      <c r="D193" s="15"/>
      <c r="E193" s="15"/>
      <c r="F193" s="15"/>
      <c r="G193" s="15"/>
      <c r="H193" s="15"/>
    </row>
    <row r="194" spans="1:8" ht="15.75" customHeight="1">
      <c r="A194" s="15"/>
      <c r="B194" s="15"/>
      <c r="C194" s="15"/>
      <c r="D194" s="15"/>
      <c r="E194" s="15"/>
      <c r="F194" s="15"/>
      <c r="G194" s="15"/>
      <c r="H194" s="15"/>
    </row>
    <row r="195" spans="1:8" ht="15.75" customHeight="1">
      <c r="A195" s="15"/>
      <c r="B195" s="15"/>
      <c r="C195" s="15"/>
      <c r="D195" s="15"/>
      <c r="E195" s="15"/>
      <c r="F195" s="15"/>
      <c r="G195" s="15"/>
      <c r="H195" s="15"/>
    </row>
    <row r="196" spans="1:8" ht="15.75" customHeight="1">
      <c r="A196" s="15"/>
      <c r="B196" s="15"/>
      <c r="C196" s="15"/>
      <c r="D196" s="15"/>
      <c r="E196" s="15"/>
      <c r="F196" s="15"/>
      <c r="G196" s="15"/>
      <c r="H196" s="15"/>
    </row>
    <row r="197" spans="1:8" ht="15.75" customHeight="1">
      <c r="A197" s="15"/>
      <c r="B197" s="15"/>
      <c r="C197" s="15"/>
      <c r="D197" s="15"/>
      <c r="E197" s="15"/>
      <c r="F197" s="15"/>
      <c r="G197" s="15"/>
      <c r="H197" s="15"/>
    </row>
    <row r="198" spans="1:8" ht="15.75" customHeight="1">
      <c r="A198" s="15"/>
      <c r="B198" s="15"/>
      <c r="C198" s="15"/>
      <c r="D198" s="15"/>
      <c r="E198" s="15"/>
      <c r="F198" s="15"/>
      <c r="G198" s="15"/>
      <c r="H198" s="15"/>
    </row>
    <row r="199" spans="1:8" ht="15.75" customHeight="1">
      <c r="A199" s="15"/>
      <c r="B199" s="15"/>
      <c r="C199" s="15"/>
      <c r="D199" s="15"/>
      <c r="E199" s="15"/>
      <c r="F199" s="15"/>
      <c r="G199" s="15"/>
      <c r="H199" s="15"/>
    </row>
    <row r="200" spans="1:8" ht="15.75" customHeight="1">
      <c r="A200" s="15"/>
      <c r="B200" s="15"/>
      <c r="C200" s="15"/>
      <c r="D200" s="15"/>
      <c r="E200" s="15"/>
      <c r="F200" s="15"/>
      <c r="G200" s="15"/>
      <c r="H200" s="15"/>
    </row>
    <row r="201" spans="1:8" ht="15.75" customHeight="1">
      <c r="A201" s="15"/>
      <c r="B201" s="15"/>
      <c r="C201" s="15"/>
      <c r="D201" s="15"/>
      <c r="E201" s="15"/>
      <c r="F201" s="15"/>
      <c r="G201" s="15"/>
      <c r="H201" s="15"/>
    </row>
    <row r="202" spans="1:8" ht="15.75" customHeight="1">
      <c r="A202" s="15"/>
      <c r="B202" s="15"/>
      <c r="C202" s="15"/>
      <c r="D202" s="15"/>
      <c r="E202" s="15"/>
      <c r="F202" s="15"/>
      <c r="G202" s="15"/>
      <c r="H202" s="15"/>
    </row>
    <row r="203" spans="1:8" ht="15.75" customHeight="1">
      <c r="A203" s="15"/>
      <c r="B203" s="15"/>
      <c r="C203" s="15"/>
      <c r="D203" s="15"/>
      <c r="E203" s="15"/>
      <c r="F203" s="15"/>
      <c r="G203" s="15"/>
      <c r="H203" s="15"/>
    </row>
    <row r="204" spans="1:8" ht="15.75" customHeight="1">
      <c r="A204" s="15"/>
      <c r="B204" s="15"/>
      <c r="C204" s="15"/>
      <c r="D204" s="15"/>
      <c r="E204" s="15"/>
      <c r="F204" s="15"/>
      <c r="G204" s="15"/>
      <c r="H204" s="15"/>
    </row>
    <row r="205" spans="1:8" ht="15.75" customHeight="1">
      <c r="A205" s="15"/>
      <c r="B205" s="15"/>
      <c r="C205" s="15"/>
      <c r="D205" s="15"/>
      <c r="E205" s="15"/>
      <c r="F205" s="15"/>
      <c r="G205" s="15"/>
      <c r="H205" s="15"/>
    </row>
    <row r="206" spans="1:8" ht="15.75" customHeight="1">
      <c r="A206" s="15"/>
      <c r="B206" s="15"/>
      <c r="C206" s="15"/>
      <c r="D206" s="15"/>
      <c r="E206" s="15"/>
      <c r="F206" s="15"/>
      <c r="G206" s="15"/>
      <c r="H206" s="15"/>
    </row>
    <row r="207" spans="1:8" ht="15.75" customHeight="1">
      <c r="A207" s="15"/>
      <c r="B207" s="15"/>
      <c r="C207" s="15"/>
      <c r="D207" s="15"/>
      <c r="E207" s="15"/>
      <c r="F207" s="15"/>
      <c r="G207" s="15"/>
      <c r="H207" s="15"/>
    </row>
    <row r="208" spans="1:8" ht="15.75" customHeight="1">
      <c r="A208" s="15"/>
      <c r="B208" s="15"/>
      <c r="C208" s="15"/>
      <c r="D208" s="15"/>
      <c r="E208" s="15"/>
      <c r="F208" s="15"/>
      <c r="G208" s="15"/>
      <c r="H208" s="15"/>
    </row>
    <row r="209" spans="1:8" ht="15.75" customHeight="1">
      <c r="A209" s="15"/>
      <c r="B209" s="15"/>
      <c r="C209" s="15"/>
      <c r="D209" s="15"/>
      <c r="E209" s="15"/>
      <c r="F209" s="15"/>
      <c r="G209" s="15"/>
      <c r="H209" s="15"/>
    </row>
    <row r="210" spans="1:8" ht="15.75" customHeight="1">
      <c r="A210" s="15"/>
      <c r="B210" s="15"/>
      <c r="C210" s="15"/>
      <c r="D210" s="15"/>
      <c r="E210" s="15"/>
      <c r="F210" s="15"/>
      <c r="G210" s="15"/>
      <c r="H210" s="15"/>
    </row>
    <row r="211" spans="1:8" ht="15.75" customHeight="1">
      <c r="A211" s="15"/>
      <c r="B211" s="15"/>
      <c r="C211" s="15"/>
      <c r="D211" s="15"/>
      <c r="E211" s="15"/>
      <c r="F211" s="15"/>
      <c r="G211" s="15"/>
      <c r="H211" s="15"/>
    </row>
    <row r="212" spans="1:8" ht="15.75" customHeight="1">
      <c r="A212" s="15"/>
      <c r="B212" s="15"/>
      <c r="C212" s="15"/>
      <c r="D212" s="15"/>
      <c r="E212" s="15"/>
      <c r="F212" s="15"/>
      <c r="G212" s="15"/>
      <c r="H212" s="15"/>
    </row>
    <row r="213" spans="1:8" ht="15.75" customHeight="1">
      <c r="A213" s="15"/>
      <c r="B213" s="15"/>
      <c r="C213" s="15"/>
      <c r="D213" s="15"/>
      <c r="E213" s="15"/>
      <c r="F213" s="15"/>
      <c r="G213" s="15"/>
      <c r="H213" s="15"/>
    </row>
    <row r="214" spans="1:8" ht="15.75" customHeight="1">
      <c r="A214" s="15"/>
      <c r="B214" s="15"/>
      <c r="C214" s="15"/>
      <c r="D214" s="15"/>
      <c r="E214" s="15"/>
      <c r="F214" s="15"/>
      <c r="G214" s="15"/>
      <c r="H214" s="15"/>
    </row>
    <row r="215" spans="1:8" ht="15.75" customHeight="1">
      <c r="A215" s="15"/>
      <c r="B215" s="15"/>
      <c r="C215" s="15"/>
      <c r="D215" s="15"/>
      <c r="E215" s="15"/>
      <c r="F215" s="15"/>
      <c r="G215" s="15"/>
      <c r="H215" s="15"/>
    </row>
    <row r="216" spans="1:8" ht="15.75" customHeight="1">
      <c r="A216" s="15"/>
      <c r="B216" s="15"/>
      <c r="C216" s="15"/>
      <c r="D216" s="15"/>
      <c r="E216" s="15"/>
      <c r="F216" s="15"/>
      <c r="G216" s="15"/>
      <c r="H216" s="15"/>
    </row>
    <row r="217" spans="1:8" ht="15.75" customHeight="1">
      <c r="A217" s="15"/>
      <c r="B217" s="15"/>
      <c r="C217" s="15"/>
      <c r="D217" s="15"/>
      <c r="E217" s="15"/>
      <c r="F217" s="15"/>
      <c r="G217" s="15"/>
      <c r="H217" s="15"/>
    </row>
    <row r="218" spans="1:8" ht="15.75" customHeight="1">
      <c r="A218" s="15"/>
      <c r="B218" s="15"/>
      <c r="C218" s="15"/>
      <c r="D218" s="15"/>
      <c r="E218" s="15"/>
      <c r="F218" s="15"/>
      <c r="G218" s="15"/>
      <c r="H218" s="15"/>
    </row>
    <row r="219" spans="1:8" ht="15.75" customHeight="1">
      <c r="A219" s="15"/>
      <c r="B219" s="15"/>
      <c r="C219" s="15"/>
      <c r="D219" s="15"/>
      <c r="E219" s="15"/>
      <c r="F219" s="15"/>
      <c r="G219" s="15"/>
      <c r="H219" s="15"/>
    </row>
    <row r="220" spans="1:8" ht="15.75" customHeight="1">
      <c r="A220" s="15"/>
      <c r="B220" s="15"/>
      <c r="C220" s="15"/>
      <c r="D220" s="15"/>
      <c r="E220" s="15"/>
      <c r="F220" s="15"/>
      <c r="G220" s="15"/>
      <c r="H220" s="15"/>
    </row>
    <row r="221" spans="1:8" ht="15.75" customHeight="1">
      <c r="A221" s="15"/>
      <c r="B221" s="15"/>
      <c r="C221" s="15"/>
      <c r="D221" s="15"/>
      <c r="E221" s="15"/>
      <c r="F221" s="15"/>
      <c r="G221" s="15"/>
      <c r="H221" s="15"/>
    </row>
    <row r="222" spans="1:8" ht="15.75" customHeight="1">
      <c r="A222" s="15"/>
      <c r="B222" s="15"/>
      <c r="C222" s="15"/>
      <c r="D222" s="15"/>
      <c r="E222" s="15"/>
      <c r="F222" s="15"/>
      <c r="G222" s="15"/>
      <c r="H222" s="15"/>
    </row>
    <row r="223" spans="1:8" ht="15.75" customHeight="1">
      <c r="A223" s="15"/>
      <c r="B223" s="15"/>
      <c r="C223" s="15"/>
      <c r="D223" s="15"/>
      <c r="E223" s="15"/>
      <c r="F223" s="15"/>
      <c r="G223" s="15"/>
      <c r="H223" s="15"/>
    </row>
    <row r="224" spans="1:8" ht="15.75" customHeight="1">
      <c r="A224" s="15"/>
      <c r="B224" s="15"/>
      <c r="C224" s="15"/>
      <c r="D224" s="15"/>
      <c r="E224" s="15"/>
      <c r="F224" s="15"/>
      <c r="G224" s="15"/>
      <c r="H224" s="15"/>
    </row>
    <row r="225" spans="1:8" ht="15.75" customHeight="1">
      <c r="A225" s="15"/>
      <c r="B225" s="15"/>
      <c r="C225" s="15"/>
      <c r="D225" s="15"/>
      <c r="E225" s="15"/>
      <c r="F225" s="15"/>
      <c r="G225" s="15"/>
      <c r="H225" s="15"/>
    </row>
    <row r="226" spans="1:8" ht="15.75" customHeight="1">
      <c r="A226" s="15"/>
      <c r="B226" s="15"/>
      <c r="C226" s="15"/>
      <c r="D226" s="15"/>
      <c r="E226" s="15"/>
      <c r="F226" s="15"/>
      <c r="G226" s="15"/>
      <c r="H226" s="15"/>
    </row>
    <row r="227" spans="1:8" ht="15.75" customHeight="1">
      <c r="A227" s="15"/>
      <c r="B227" s="15"/>
      <c r="C227" s="15"/>
      <c r="D227" s="15"/>
      <c r="E227" s="15"/>
      <c r="F227" s="15"/>
      <c r="G227" s="15"/>
      <c r="H227" s="15"/>
    </row>
    <row r="228" spans="1:8" ht="15.75" customHeight="1">
      <c r="A228" s="15"/>
      <c r="B228" s="15"/>
      <c r="C228" s="15"/>
      <c r="D228" s="15"/>
      <c r="E228" s="15"/>
      <c r="F228" s="15"/>
      <c r="G228" s="15"/>
      <c r="H228" s="15"/>
    </row>
    <row r="229" spans="1:8" ht="15.75" customHeight="1">
      <c r="A229" s="15"/>
      <c r="B229" s="15"/>
      <c r="C229" s="15"/>
      <c r="D229" s="15"/>
      <c r="E229" s="15"/>
      <c r="F229" s="15"/>
      <c r="G229" s="15"/>
      <c r="H229" s="15"/>
    </row>
    <row r="230" spans="1:8" ht="15.75" customHeight="1">
      <c r="A230" s="15"/>
      <c r="B230" s="15"/>
      <c r="C230" s="15"/>
      <c r="D230" s="15"/>
      <c r="E230" s="15"/>
      <c r="F230" s="15"/>
      <c r="G230" s="15"/>
      <c r="H230" s="15"/>
    </row>
    <row r="231" spans="1:8" ht="15.75" customHeight="1">
      <c r="A231" s="15"/>
      <c r="B231" s="15"/>
      <c r="C231" s="15"/>
      <c r="D231" s="15"/>
      <c r="E231" s="15"/>
      <c r="F231" s="15"/>
      <c r="G231" s="15"/>
      <c r="H231" s="15"/>
    </row>
    <row r="232" spans="1:8" ht="15.75" customHeight="1">
      <c r="A232" s="15"/>
      <c r="B232" s="15"/>
      <c r="C232" s="15"/>
      <c r="D232" s="15"/>
      <c r="E232" s="15"/>
      <c r="F232" s="15"/>
      <c r="G232" s="15"/>
      <c r="H232" s="15"/>
    </row>
    <row r="233" spans="1:8" ht="15.75" customHeight="1">
      <c r="A233" s="15"/>
      <c r="B233" s="15"/>
      <c r="C233" s="15"/>
      <c r="D233" s="15"/>
      <c r="E233" s="15"/>
      <c r="F233" s="15"/>
      <c r="G233" s="15"/>
      <c r="H233" s="15"/>
    </row>
    <row r="234" spans="1:8" ht="15.75" customHeight="1">
      <c r="A234" s="15"/>
      <c r="B234" s="15"/>
      <c r="C234" s="15"/>
      <c r="D234" s="15"/>
      <c r="E234" s="15"/>
      <c r="F234" s="15"/>
      <c r="G234" s="15"/>
      <c r="H234" s="15"/>
    </row>
    <row r="235" spans="1:8" ht="15.75" customHeight="1">
      <c r="A235" s="15"/>
      <c r="B235" s="15"/>
      <c r="C235" s="15"/>
      <c r="D235" s="15"/>
      <c r="E235" s="15"/>
      <c r="F235" s="15"/>
      <c r="G235" s="15"/>
      <c r="H235" s="15"/>
    </row>
    <row r="236" spans="1:8" ht="15.75" customHeight="1">
      <c r="A236" s="15"/>
      <c r="B236" s="15"/>
      <c r="C236" s="15"/>
      <c r="D236" s="15"/>
      <c r="E236" s="15"/>
      <c r="F236" s="15"/>
      <c r="G236" s="15"/>
      <c r="H236" s="15"/>
    </row>
    <row r="237" spans="1:8" ht="15.75" customHeight="1">
      <c r="A237" s="15"/>
      <c r="B237" s="15"/>
      <c r="C237" s="15"/>
      <c r="D237" s="15"/>
      <c r="E237" s="15"/>
      <c r="F237" s="15"/>
      <c r="G237" s="15"/>
      <c r="H237" s="15"/>
    </row>
    <row r="238" spans="1:8" ht="15.75" customHeight="1">
      <c r="A238" s="15"/>
      <c r="B238" s="15"/>
      <c r="C238" s="15"/>
      <c r="D238" s="15"/>
      <c r="E238" s="15"/>
      <c r="F238" s="15"/>
      <c r="G238" s="15"/>
      <c r="H238" s="15"/>
    </row>
    <row r="239" spans="1:8" ht="15.75" customHeight="1">
      <c r="A239" s="15"/>
      <c r="B239" s="15"/>
      <c r="C239" s="15"/>
      <c r="D239" s="15"/>
      <c r="E239" s="15"/>
      <c r="F239" s="15"/>
      <c r="G239" s="15"/>
      <c r="H239" s="15"/>
    </row>
    <row r="240" spans="1:8" ht="15.75" customHeight="1">
      <c r="A240" s="15"/>
      <c r="B240" s="15"/>
      <c r="C240" s="15"/>
      <c r="D240" s="15"/>
      <c r="E240" s="15"/>
      <c r="F240" s="15"/>
      <c r="G240" s="15"/>
      <c r="H240" s="15"/>
    </row>
    <row r="241" spans="1:8" ht="15.75" customHeight="1">
      <c r="A241" s="15"/>
      <c r="B241" s="15"/>
      <c r="C241" s="15"/>
      <c r="D241" s="15"/>
      <c r="E241" s="15"/>
      <c r="F241" s="15"/>
      <c r="G241" s="15"/>
      <c r="H241" s="15"/>
    </row>
    <row r="242" spans="1:8" ht="15.75" customHeight="1">
      <c r="A242" s="15"/>
      <c r="B242" s="15"/>
      <c r="C242" s="15"/>
      <c r="D242" s="15"/>
      <c r="E242" s="15"/>
      <c r="F242" s="15"/>
      <c r="G242" s="15"/>
      <c r="H242" s="15"/>
    </row>
    <row r="243" spans="1:8" ht="15.75" customHeight="1">
      <c r="A243" s="15"/>
      <c r="B243" s="15"/>
      <c r="C243" s="15"/>
      <c r="D243" s="15"/>
      <c r="E243" s="15"/>
      <c r="F243" s="15"/>
      <c r="G243" s="15"/>
      <c r="H243" s="15"/>
    </row>
    <row r="244" spans="1:8" ht="15.75" customHeight="1">
      <c r="A244" s="15"/>
      <c r="B244" s="15"/>
      <c r="C244" s="15"/>
      <c r="D244" s="15"/>
      <c r="E244" s="15"/>
      <c r="F244" s="15"/>
      <c r="G244" s="15"/>
      <c r="H244" s="15"/>
    </row>
    <row r="245" spans="1:8" ht="15.75" customHeight="1">
      <c r="A245" s="15"/>
      <c r="B245" s="15"/>
      <c r="C245" s="15"/>
      <c r="D245" s="15"/>
      <c r="E245" s="15"/>
      <c r="F245" s="15"/>
      <c r="G245" s="15"/>
      <c r="H245" s="15"/>
    </row>
    <row r="246" spans="1:8" ht="15.75" customHeight="1">
      <c r="A246" s="15"/>
      <c r="B246" s="15"/>
      <c r="C246" s="15"/>
      <c r="D246" s="15"/>
      <c r="E246" s="15"/>
      <c r="F246" s="15"/>
      <c r="G246" s="15"/>
      <c r="H246" s="15"/>
    </row>
    <row r="247" spans="1:8" ht="15.75" customHeight="1">
      <c r="A247" s="15"/>
      <c r="B247" s="15"/>
      <c r="C247" s="15"/>
      <c r="D247" s="15"/>
      <c r="E247" s="15"/>
      <c r="F247" s="15"/>
      <c r="G247" s="15"/>
      <c r="H247" s="15"/>
    </row>
    <row r="248" spans="1:8" ht="15.75" customHeight="1">
      <c r="A248" s="15"/>
      <c r="B248" s="15"/>
      <c r="C248" s="15"/>
      <c r="D248" s="15"/>
      <c r="E248" s="15"/>
      <c r="F248" s="15"/>
      <c r="G248" s="15"/>
      <c r="H248" s="15"/>
    </row>
    <row r="249" spans="1:8" ht="15.75" customHeight="1">
      <c r="A249" s="15"/>
      <c r="B249" s="15"/>
      <c r="C249" s="15"/>
      <c r="D249" s="15"/>
      <c r="E249" s="15"/>
      <c r="F249" s="15"/>
      <c r="G249" s="15"/>
      <c r="H249" s="15"/>
    </row>
    <row r="250" spans="1:8" ht="15.75" customHeight="1">
      <c r="A250" s="15"/>
      <c r="B250" s="15"/>
      <c r="C250" s="15"/>
      <c r="D250" s="15"/>
      <c r="E250" s="15"/>
      <c r="F250" s="15"/>
      <c r="G250" s="15"/>
      <c r="H250" s="15"/>
    </row>
    <row r="251" spans="1:8" ht="15.75" customHeight="1">
      <c r="A251" s="15"/>
      <c r="B251" s="15"/>
      <c r="C251" s="15"/>
      <c r="D251" s="15"/>
      <c r="E251" s="15"/>
      <c r="F251" s="15"/>
      <c r="G251" s="15"/>
      <c r="H251" s="15"/>
    </row>
    <row r="252" spans="1:8" ht="15.75" customHeight="1">
      <c r="A252" s="15"/>
      <c r="B252" s="15"/>
      <c r="C252" s="15"/>
      <c r="D252" s="15"/>
      <c r="E252" s="15"/>
      <c r="F252" s="15"/>
      <c r="G252" s="15"/>
      <c r="H252" s="15"/>
    </row>
    <row r="253" spans="1:8" ht="15.75" customHeight="1">
      <c r="A253" s="15"/>
      <c r="B253" s="15"/>
      <c r="C253" s="15"/>
      <c r="D253" s="15"/>
      <c r="E253" s="15"/>
      <c r="F253" s="15"/>
      <c r="G253" s="15"/>
      <c r="H253" s="15"/>
    </row>
    <row r="254" spans="1:8" ht="15.75" customHeight="1">
      <c r="A254" s="15"/>
      <c r="B254" s="15"/>
      <c r="C254" s="15"/>
      <c r="D254" s="15"/>
      <c r="E254" s="15"/>
      <c r="F254" s="15"/>
      <c r="G254" s="15"/>
      <c r="H254" s="15"/>
    </row>
    <row r="255" spans="1:8" ht="15.75" customHeight="1">
      <c r="A255" s="15"/>
      <c r="B255" s="15"/>
      <c r="C255" s="15"/>
      <c r="D255" s="15"/>
      <c r="E255" s="15"/>
      <c r="F255" s="15"/>
      <c r="G255" s="15"/>
      <c r="H255" s="15"/>
    </row>
    <row r="256" spans="1:8" ht="15.75" customHeight="1">
      <c r="A256" s="15"/>
      <c r="B256" s="15"/>
      <c r="C256" s="15"/>
      <c r="D256" s="15"/>
      <c r="E256" s="15"/>
      <c r="F256" s="15"/>
      <c r="G256" s="15"/>
      <c r="H256" s="15"/>
    </row>
    <row r="257" spans="1:8" ht="15.75" customHeight="1">
      <c r="A257" s="15"/>
      <c r="B257" s="15"/>
      <c r="C257" s="15"/>
      <c r="D257" s="15"/>
      <c r="E257" s="15"/>
      <c r="F257" s="15"/>
      <c r="G257" s="15"/>
      <c r="H257" s="15"/>
    </row>
    <row r="258" spans="1:8" ht="15.75" customHeight="1">
      <c r="A258" s="15"/>
      <c r="B258" s="15"/>
      <c r="C258" s="15"/>
      <c r="D258" s="15"/>
      <c r="E258" s="15"/>
      <c r="F258" s="15"/>
      <c r="G258" s="15"/>
      <c r="H258" s="15"/>
    </row>
    <row r="259" spans="1:8" ht="15.75" customHeight="1">
      <c r="A259" s="15"/>
      <c r="B259" s="15"/>
      <c r="C259" s="15"/>
      <c r="D259" s="15"/>
      <c r="E259" s="15"/>
      <c r="F259" s="15"/>
      <c r="G259" s="15"/>
      <c r="H259" s="15"/>
    </row>
    <row r="260" spans="1:8" ht="15.75" customHeight="1">
      <c r="A260" s="15"/>
      <c r="B260" s="15"/>
      <c r="C260" s="15"/>
      <c r="D260" s="15"/>
      <c r="E260" s="15"/>
      <c r="F260" s="15"/>
      <c r="G260" s="15"/>
      <c r="H260" s="15"/>
    </row>
    <row r="261" spans="1:8" ht="15.75" customHeight="1">
      <c r="A261" s="15"/>
      <c r="B261" s="15"/>
      <c r="C261" s="15"/>
      <c r="D261" s="15"/>
      <c r="E261" s="15"/>
      <c r="F261" s="15"/>
      <c r="G261" s="15"/>
      <c r="H261" s="15"/>
    </row>
    <row r="262" spans="1:8" ht="15.75" customHeight="1">
      <c r="A262" s="15"/>
      <c r="B262" s="15"/>
      <c r="C262" s="15"/>
      <c r="D262" s="15"/>
      <c r="E262" s="15"/>
      <c r="F262" s="15"/>
      <c r="G262" s="15"/>
      <c r="H262" s="15"/>
    </row>
    <row r="263" spans="1:8" ht="15.75" customHeight="1">
      <c r="A263" s="15"/>
      <c r="B263" s="15"/>
      <c r="C263" s="15"/>
      <c r="D263" s="15"/>
      <c r="E263" s="15"/>
      <c r="F263" s="15"/>
      <c r="G263" s="15"/>
      <c r="H263" s="15"/>
    </row>
    <row r="264" spans="1:8" ht="15.75" customHeight="1">
      <c r="A264" s="15"/>
      <c r="B264" s="15"/>
      <c r="C264" s="15"/>
      <c r="D264" s="15"/>
      <c r="E264" s="15"/>
      <c r="F264" s="15"/>
      <c r="G264" s="15"/>
      <c r="H264" s="15"/>
    </row>
    <row r="265" spans="1:8" ht="15.75" customHeight="1">
      <c r="A265" s="15"/>
      <c r="B265" s="15"/>
      <c r="C265" s="15"/>
      <c r="D265" s="15"/>
      <c r="E265" s="15"/>
      <c r="F265" s="15"/>
      <c r="G265" s="15"/>
      <c r="H265" s="15"/>
    </row>
    <row r="266" spans="1:8" ht="15.75" customHeight="1">
      <c r="A266" s="15"/>
      <c r="B266" s="15"/>
      <c r="C266" s="15"/>
      <c r="D266" s="15"/>
      <c r="E266" s="15"/>
      <c r="F266" s="15"/>
      <c r="G266" s="15"/>
      <c r="H266" s="15"/>
    </row>
    <row r="267" spans="1:8" ht="15.75" customHeight="1">
      <c r="A267" s="15"/>
      <c r="B267" s="15"/>
      <c r="C267" s="15"/>
      <c r="D267" s="15"/>
      <c r="E267" s="15"/>
      <c r="F267" s="15"/>
      <c r="G267" s="15"/>
      <c r="H267" s="15"/>
    </row>
    <row r="268" spans="1:8" ht="15.75" customHeight="1">
      <c r="A268" s="15"/>
      <c r="B268" s="15"/>
      <c r="C268" s="15"/>
      <c r="D268" s="15"/>
      <c r="E268" s="15"/>
      <c r="F268" s="15"/>
      <c r="G268" s="15"/>
      <c r="H268" s="15"/>
    </row>
    <row r="269" spans="1:8" ht="15.75" customHeight="1">
      <c r="A269" s="15"/>
      <c r="B269" s="15"/>
      <c r="C269" s="15"/>
      <c r="D269" s="15"/>
      <c r="E269" s="15"/>
      <c r="F269" s="15"/>
      <c r="G269" s="15"/>
      <c r="H269" s="15"/>
    </row>
    <row r="270" spans="1:8" ht="15.75" customHeight="1">
      <c r="A270" s="15"/>
      <c r="B270" s="15"/>
      <c r="C270" s="15"/>
      <c r="D270" s="15"/>
      <c r="E270" s="15"/>
      <c r="F270" s="15"/>
      <c r="G270" s="15"/>
      <c r="H270" s="15"/>
    </row>
    <row r="271" spans="1:8" ht="15.75" customHeight="1">
      <c r="A271" s="15"/>
      <c r="B271" s="15"/>
      <c r="C271" s="15"/>
      <c r="D271" s="15"/>
      <c r="E271" s="15"/>
      <c r="F271" s="15"/>
      <c r="G271" s="15"/>
      <c r="H271" s="15"/>
    </row>
    <row r="272" spans="1:8" ht="15.75" customHeight="1">
      <c r="A272" s="15"/>
      <c r="B272" s="15"/>
      <c r="C272" s="15"/>
      <c r="D272" s="15"/>
      <c r="E272" s="15"/>
      <c r="F272" s="15"/>
      <c r="G272" s="15"/>
      <c r="H272" s="15"/>
    </row>
    <row r="273" spans="1:8" ht="15.75" customHeight="1">
      <c r="A273" s="15"/>
      <c r="B273" s="15"/>
      <c r="C273" s="15"/>
      <c r="D273" s="15"/>
      <c r="E273" s="15"/>
      <c r="F273" s="15"/>
      <c r="G273" s="15"/>
      <c r="H273" s="15"/>
    </row>
    <row r="274" spans="1:8" ht="15.75" customHeight="1">
      <c r="A274" s="15"/>
      <c r="B274" s="15"/>
      <c r="C274" s="15"/>
      <c r="D274" s="15"/>
      <c r="E274" s="15"/>
      <c r="F274" s="15"/>
      <c r="G274" s="15"/>
      <c r="H274" s="15"/>
    </row>
    <row r="275" spans="1:8" ht="15.75" customHeight="1">
      <c r="A275" s="15"/>
      <c r="B275" s="15"/>
      <c r="C275" s="15"/>
      <c r="D275" s="15"/>
      <c r="E275" s="15"/>
      <c r="F275" s="15"/>
      <c r="G275" s="15"/>
      <c r="H275" s="15"/>
    </row>
    <row r="276" spans="1:8" ht="15.75" customHeight="1">
      <c r="A276" s="15"/>
      <c r="B276" s="15"/>
      <c r="C276" s="15"/>
      <c r="D276" s="15"/>
      <c r="E276" s="15"/>
      <c r="F276" s="15"/>
      <c r="G276" s="15"/>
      <c r="H276" s="15"/>
    </row>
    <row r="277" spans="1:8" ht="15.75" customHeight="1">
      <c r="A277" s="15"/>
      <c r="B277" s="15"/>
      <c r="C277" s="15"/>
      <c r="D277" s="15"/>
      <c r="E277" s="15"/>
      <c r="F277" s="15"/>
      <c r="G277" s="15"/>
      <c r="H277" s="15"/>
    </row>
    <row r="278" spans="1:8" ht="15.75" customHeight="1">
      <c r="A278" s="15"/>
      <c r="B278" s="15"/>
      <c r="C278" s="15"/>
      <c r="D278" s="15"/>
      <c r="E278" s="15"/>
      <c r="F278" s="15"/>
      <c r="G278" s="15"/>
      <c r="H278" s="15"/>
    </row>
    <row r="279" spans="1:8" ht="15.75" customHeight="1">
      <c r="A279" s="15"/>
      <c r="B279" s="15"/>
      <c r="C279" s="15"/>
      <c r="D279" s="15"/>
      <c r="E279" s="15"/>
      <c r="F279" s="15"/>
      <c r="G279" s="15"/>
      <c r="H279" s="15"/>
    </row>
    <row r="280" spans="1:8" ht="15.75" customHeight="1">
      <c r="A280" s="15"/>
      <c r="B280" s="15"/>
      <c r="C280" s="15"/>
      <c r="D280" s="15"/>
      <c r="E280" s="15"/>
      <c r="F280" s="15"/>
      <c r="G280" s="15"/>
      <c r="H280" s="15"/>
    </row>
    <row r="281" spans="1:8" ht="15.75" customHeight="1">
      <c r="A281" s="15"/>
      <c r="B281" s="15"/>
      <c r="C281" s="15"/>
      <c r="D281" s="15"/>
      <c r="E281" s="15"/>
      <c r="F281" s="15"/>
      <c r="G281" s="15"/>
      <c r="H281" s="15"/>
    </row>
    <row r="282" spans="1:8" ht="15.75" customHeight="1">
      <c r="A282" s="15"/>
      <c r="B282" s="15"/>
      <c r="C282" s="15"/>
      <c r="D282" s="15"/>
      <c r="E282" s="15"/>
      <c r="F282" s="15"/>
      <c r="G282" s="15"/>
      <c r="H282" s="15"/>
    </row>
    <row r="283" spans="1:8" ht="15.75" customHeight="1">
      <c r="A283" s="15"/>
      <c r="B283" s="15"/>
      <c r="C283" s="15"/>
      <c r="D283" s="15"/>
      <c r="E283" s="15"/>
      <c r="F283" s="15"/>
      <c r="G283" s="15"/>
      <c r="H283" s="15"/>
    </row>
    <row r="284" spans="1:8" ht="15.75" customHeight="1">
      <c r="A284" s="15"/>
      <c r="B284" s="15"/>
      <c r="C284" s="15"/>
      <c r="D284" s="15"/>
      <c r="E284" s="15"/>
      <c r="F284" s="15"/>
      <c r="G284" s="15"/>
      <c r="H284" s="15"/>
    </row>
    <row r="285" spans="1:8" ht="15.75" customHeight="1">
      <c r="A285" s="15"/>
      <c r="B285" s="15"/>
      <c r="C285" s="15"/>
      <c r="D285" s="15"/>
      <c r="E285" s="15"/>
      <c r="F285" s="15"/>
      <c r="G285" s="15"/>
      <c r="H285" s="15"/>
    </row>
    <row r="286" spans="1:8" ht="15.75" customHeight="1">
      <c r="A286" s="15"/>
      <c r="B286" s="15"/>
      <c r="C286" s="15"/>
      <c r="D286" s="15"/>
      <c r="E286" s="15"/>
      <c r="F286" s="15"/>
      <c r="G286" s="15"/>
      <c r="H286" s="15"/>
    </row>
    <row r="287" spans="1:8" ht="15.75" customHeight="1">
      <c r="A287" s="15"/>
      <c r="B287" s="15"/>
      <c r="C287" s="15"/>
      <c r="D287" s="15"/>
      <c r="E287" s="15"/>
      <c r="F287" s="15"/>
      <c r="G287" s="15"/>
      <c r="H287" s="15"/>
    </row>
    <row r="288" spans="1:8" ht="15.75" customHeight="1">
      <c r="A288" s="15"/>
      <c r="B288" s="15"/>
      <c r="C288" s="15"/>
      <c r="D288" s="15"/>
      <c r="E288" s="15"/>
      <c r="F288" s="15"/>
      <c r="G288" s="15"/>
      <c r="H288" s="15"/>
    </row>
    <row r="289" spans="1:8" ht="15.75" customHeight="1">
      <c r="A289" s="15"/>
      <c r="B289" s="15"/>
      <c r="C289" s="15"/>
      <c r="D289" s="15"/>
      <c r="E289" s="15"/>
      <c r="F289" s="15"/>
      <c r="G289" s="15"/>
      <c r="H289" s="15"/>
    </row>
    <row r="290" spans="1:8" ht="15.75" customHeight="1">
      <c r="A290" s="15"/>
      <c r="B290" s="15"/>
      <c r="C290" s="15"/>
      <c r="D290" s="15"/>
      <c r="E290" s="15"/>
      <c r="F290" s="15"/>
      <c r="G290" s="15"/>
      <c r="H290" s="15"/>
    </row>
    <row r="291" spans="1:8" ht="15.75" customHeight="1">
      <c r="A291" s="15"/>
      <c r="B291" s="15"/>
      <c r="C291" s="15"/>
      <c r="D291" s="15"/>
      <c r="E291" s="15"/>
      <c r="F291" s="15"/>
      <c r="G291" s="15"/>
      <c r="H291" s="15"/>
    </row>
    <row r="292" spans="1:8" ht="15.75" customHeight="1">
      <c r="A292" s="15"/>
      <c r="B292" s="15"/>
      <c r="C292" s="15"/>
      <c r="D292" s="15"/>
      <c r="E292" s="15"/>
      <c r="F292" s="15"/>
      <c r="G292" s="15"/>
      <c r="H292" s="15"/>
    </row>
    <row r="293" spans="1:8" ht="15.75" customHeight="1">
      <c r="A293" s="15"/>
      <c r="B293" s="15"/>
      <c r="C293" s="15"/>
      <c r="D293" s="15"/>
      <c r="E293" s="15"/>
      <c r="F293" s="15"/>
      <c r="G293" s="15"/>
      <c r="H293" s="15"/>
    </row>
    <row r="294" spans="1:8" ht="15.75" customHeight="1">
      <c r="A294" s="15"/>
      <c r="B294" s="15"/>
      <c r="C294" s="15"/>
      <c r="D294" s="15"/>
      <c r="E294" s="15"/>
      <c r="F294" s="15"/>
      <c r="G294" s="15"/>
      <c r="H294" s="15"/>
    </row>
    <row r="295" spans="1:8" ht="15.75" customHeight="1">
      <c r="A295" s="15"/>
      <c r="B295" s="15"/>
      <c r="C295" s="15"/>
      <c r="D295" s="15"/>
      <c r="E295" s="15"/>
      <c r="F295" s="15"/>
      <c r="G295" s="15"/>
      <c r="H295" s="15"/>
    </row>
    <row r="296" spans="1:8" ht="15.75" customHeight="1">
      <c r="A296" s="15"/>
      <c r="B296" s="15"/>
      <c r="C296" s="15"/>
      <c r="D296" s="15"/>
      <c r="E296" s="15"/>
      <c r="F296" s="15"/>
      <c r="G296" s="15"/>
      <c r="H296" s="15"/>
    </row>
    <row r="297" spans="1:8" ht="15.75" customHeight="1">
      <c r="A297" s="15"/>
      <c r="B297" s="15"/>
      <c r="C297" s="15"/>
      <c r="D297" s="15"/>
      <c r="E297" s="15"/>
      <c r="F297" s="15"/>
      <c r="G297" s="15"/>
      <c r="H297" s="15"/>
    </row>
    <row r="298" spans="1:8" ht="15.75" customHeight="1">
      <c r="A298" s="15"/>
      <c r="B298" s="15"/>
      <c r="C298" s="15"/>
      <c r="D298" s="15"/>
      <c r="E298" s="15"/>
      <c r="F298" s="15"/>
      <c r="G298" s="15"/>
      <c r="H298" s="15"/>
    </row>
    <row r="299" spans="1:8" ht="15.75" customHeight="1">
      <c r="A299" s="15"/>
      <c r="B299" s="15"/>
      <c r="C299" s="15"/>
      <c r="D299" s="15"/>
      <c r="E299" s="15"/>
      <c r="F299" s="15"/>
      <c r="G299" s="15"/>
      <c r="H299" s="15"/>
    </row>
    <row r="300" spans="1:8" ht="15.75" customHeight="1">
      <c r="A300" s="15"/>
      <c r="B300" s="15"/>
      <c r="C300" s="15"/>
      <c r="D300" s="15"/>
      <c r="E300" s="15"/>
      <c r="F300" s="15"/>
      <c r="G300" s="15"/>
      <c r="H300" s="15"/>
    </row>
    <row r="301" spans="1:8" ht="15.75" customHeight="1">
      <c r="A301" s="15"/>
      <c r="B301" s="15"/>
      <c r="C301" s="15"/>
      <c r="D301" s="15"/>
      <c r="E301" s="15"/>
      <c r="F301" s="15"/>
      <c r="G301" s="15"/>
      <c r="H301" s="15"/>
    </row>
    <row r="302" spans="1:8" ht="15.75" customHeight="1">
      <c r="A302" s="15"/>
      <c r="B302" s="15"/>
      <c r="C302" s="15"/>
      <c r="D302" s="15"/>
      <c r="E302" s="15"/>
      <c r="F302" s="15"/>
      <c r="G302" s="15"/>
      <c r="H302" s="15"/>
    </row>
    <row r="303" spans="1:8" ht="15.75" customHeight="1">
      <c r="A303" s="15"/>
      <c r="B303" s="15"/>
      <c r="C303" s="15"/>
      <c r="D303" s="15"/>
      <c r="E303" s="15"/>
      <c r="F303" s="15"/>
      <c r="G303" s="15"/>
      <c r="H303" s="15"/>
    </row>
    <row r="304" spans="1:8" ht="15.75" customHeight="1">
      <c r="A304" s="15"/>
      <c r="B304" s="15"/>
      <c r="C304" s="15"/>
      <c r="D304" s="15"/>
      <c r="E304" s="15"/>
      <c r="F304" s="15"/>
      <c r="G304" s="15"/>
      <c r="H304" s="15"/>
    </row>
    <row r="305" spans="1:8" ht="15.75" customHeight="1">
      <c r="A305" s="15"/>
      <c r="B305" s="15"/>
      <c r="C305" s="15"/>
      <c r="D305" s="15"/>
      <c r="E305" s="15"/>
      <c r="F305" s="15"/>
      <c r="G305" s="15"/>
      <c r="H305" s="15"/>
    </row>
    <row r="306" spans="1:8" ht="15.75" customHeight="1">
      <c r="A306" s="15"/>
      <c r="B306" s="15"/>
      <c r="C306" s="15"/>
      <c r="D306" s="15"/>
      <c r="E306" s="15"/>
      <c r="F306" s="15"/>
      <c r="G306" s="15"/>
      <c r="H306" s="15"/>
    </row>
    <row r="307" spans="1:8" ht="15.75" customHeight="1">
      <c r="A307" s="15"/>
      <c r="B307" s="15"/>
      <c r="C307" s="15"/>
      <c r="D307" s="15"/>
      <c r="E307" s="15"/>
      <c r="F307" s="15"/>
      <c r="G307" s="15"/>
      <c r="H307" s="15"/>
    </row>
    <row r="308" spans="1:8" ht="15.75" customHeight="1">
      <c r="A308" s="15"/>
      <c r="B308" s="15"/>
      <c r="C308" s="15"/>
      <c r="D308" s="15"/>
      <c r="E308" s="15"/>
      <c r="F308" s="15"/>
      <c r="G308" s="15"/>
      <c r="H308" s="15"/>
    </row>
    <row r="309" spans="1:8" ht="15.75" customHeight="1">
      <c r="A309" s="15"/>
      <c r="B309" s="15"/>
      <c r="C309" s="15"/>
      <c r="D309" s="15"/>
      <c r="E309" s="15"/>
      <c r="F309" s="15"/>
      <c r="G309" s="15"/>
      <c r="H309" s="15"/>
    </row>
    <row r="310" spans="1:8" ht="15.75" customHeight="1">
      <c r="A310" s="15"/>
      <c r="B310" s="15"/>
      <c r="C310" s="15"/>
      <c r="D310" s="15"/>
      <c r="E310" s="15"/>
      <c r="F310" s="15"/>
      <c r="G310" s="15"/>
      <c r="H310" s="15"/>
    </row>
    <row r="311" spans="1:8" ht="15.75" customHeight="1">
      <c r="A311" s="15"/>
      <c r="B311" s="15"/>
      <c r="C311" s="15"/>
      <c r="D311" s="15"/>
      <c r="E311" s="15"/>
      <c r="F311" s="15"/>
      <c r="G311" s="15"/>
      <c r="H311" s="15"/>
    </row>
    <row r="312" spans="1:8" ht="15.75" customHeight="1">
      <c r="A312" s="15"/>
      <c r="B312" s="15"/>
      <c r="C312" s="15"/>
      <c r="D312" s="15"/>
      <c r="E312" s="15"/>
      <c r="F312" s="15"/>
      <c r="G312" s="15"/>
      <c r="H312" s="15"/>
    </row>
    <row r="313" spans="1:8" ht="15.75" customHeight="1">
      <c r="A313" s="15"/>
      <c r="B313" s="15"/>
      <c r="C313" s="15"/>
      <c r="D313" s="15"/>
      <c r="E313" s="15"/>
      <c r="F313" s="15"/>
      <c r="G313" s="15"/>
      <c r="H313" s="15"/>
    </row>
    <row r="314" spans="1:8" ht="15.75" customHeight="1">
      <c r="A314" s="15"/>
      <c r="B314" s="15"/>
      <c r="C314" s="15"/>
      <c r="D314" s="15"/>
      <c r="E314" s="15"/>
      <c r="F314" s="15"/>
      <c r="G314" s="15"/>
      <c r="H314" s="15"/>
    </row>
    <row r="315" spans="1:8" ht="15.75" customHeight="1">
      <c r="A315" s="15"/>
      <c r="B315" s="15"/>
      <c r="C315" s="15"/>
      <c r="D315" s="15"/>
      <c r="E315" s="15"/>
      <c r="F315" s="15"/>
      <c r="G315" s="15"/>
      <c r="H315" s="15"/>
    </row>
    <row r="316" spans="1:8" ht="15.75" customHeight="1">
      <c r="A316" s="15"/>
      <c r="B316" s="15"/>
      <c r="C316" s="15"/>
      <c r="D316" s="15"/>
      <c r="E316" s="15"/>
      <c r="F316" s="15"/>
      <c r="G316" s="15"/>
      <c r="H316" s="15"/>
    </row>
    <row r="317" spans="1:8" ht="15.75" customHeight="1">
      <c r="A317" s="15"/>
      <c r="B317" s="15"/>
      <c r="C317" s="15"/>
      <c r="D317" s="15"/>
      <c r="E317" s="15"/>
      <c r="F317" s="15"/>
      <c r="G317" s="15"/>
      <c r="H317" s="15"/>
    </row>
    <row r="318" spans="1:8" ht="15.75" customHeight="1">
      <c r="A318" s="15"/>
      <c r="B318" s="15"/>
      <c r="C318" s="15"/>
      <c r="D318" s="15"/>
      <c r="E318" s="15"/>
      <c r="F318" s="15"/>
      <c r="G318" s="15"/>
      <c r="H318" s="15"/>
    </row>
    <row r="319" spans="1:8" ht="15.75" customHeight="1">
      <c r="A319" s="15"/>
      <c r="B319" s="15"/>
      <c r="C319" s="15"/>
      <c r="D319" s="15"/>
      <c r="E319" s="15"/>
      <c r="F319" s="15"/>
      <c r="G319" s="15"/>
      <c r="H319" s="15"/>
    </row>
    <row r="320" spans="1:8" ht="15.75" customHeight="1">
      <c r="A320" s="15"/>
      <c r="B320" s="15"/>
      <c r="C320" s="15"/>
      <c r="D320" s="15"/>
      <c r="E320" s="15"/>
      <c r="F320" s="15"/>
      <c r="G320" s="15"/>
      <c r="H320" s="15"/>
    </row>
    <row r="321" spans="1:8" ht="15.75" customHeight="1">
      <c r="A321" s="15"/>
      <c r="B321" s="15"/>
      <c r="C321" s="15"/>
      <c r="D321" s="15"/>
      <c r="E321" s="15"/>
      <c r="F321" s="15"/>
      <c r="G321" s="15"/>
      <c r="H321" s="15"/>
    </row>
    <row r="322" spans="1:8" ht="15.75" customHeight="1">
      <c r="A322" s="15"/>
      <c r="B322" s="15"/>
      <c r="C322" s="15"/>
      <c r="D322" s="15"/>
      <c r="E322" s="15"/>
      <c r="F322" s="15"/>
      <c r="G322" s="15"/>
      <c r="H322" s="15"/>
    </row>
    <row r="323" spans="1:8" ht="15.75" customHeight="1">
      <c r="A323" s="15"/>
      <c r="B323" s="15"/>
      <c r="C323" s="15"/>
      <c r="D323" s="15"/>
      <c r="E323" s="15"/>
      <c r="F323" s="15"/>
      <c r="G323" s="15"/>
      <c r="H323" s="15"/>
    </row>
    <row r="324" spans="1:8" ht="15.75" customHeight="1">
      <c r="A324" s="15"/>
      <c r="B324" s="15"/>
      <c r="C324" s="15"/>
      <c r="D324" s="15"/>
      <c r="E324" s="15"/>
      <c r="F324" s="15"/>
      <c r="G324" s="15"/>
      <c r="H324" s="15"/>
    </row>
    <row r="325" spans="1:8" ht="15.75" customHeight="1">
      <c r="A325" s="15"/>
      <c r="B325" s="15"/>
      <c r="C325" s="15"/>
      <c r="D325" s="15"/>
      <c r="E325" s="15"/>
      <c r="F325" s="15"/>
      <c r="G325" s="15"/>
      <c r="H325" s="15"/>
    </row>
    <row r="326" spans="1:8" ht="15.75" customHeight="1">
      <c r="A326" s="15"/>
      <c r="B326" s="15"/>
      <c r="C326" s="15"/>
      <c r="D326" s="15"/>
      <c r="E326" s="15"/>
      <c r="F326" s="15"/>
      <c r="G326" s="15"/>
      <c r="H326" s="15"/>
    </row>
    <row r="327" spans="1:8" ht="15.75" customHeight="1">
      <c r="A327" s="15"/>
      <c r="B327" s="15"/>
      <c r="C327" s="15"/>
      <c r="D327" s="15"/>
      <c r="E327" s="15"/>
      <c r="F327" s="15"/>
      <c r="G327" s="15"/>
      <c r="H327" s="15"/>
    </row>
    <row r="328" spans="1:8" ht="15.75" customHeight="1">
      <c r="A328" s="15"/>
      <c r="B328" s="15"/>
      <c r="C328" s="15"/>
      <c r="D328" s="15"/>
      <c r="E328" s="15"/>
      <c r="F328" s="15"/>
      <c r="G328" s="15"/>
      <c r="H328" s="15"/>
    </row>
    <row r="329" spans="1:8" ht="15.75" customHeight="1">
      <c r="A329" s="15"/>
      <c r="B329" s="15"/>
      <c r="C329" s="15"/>
      <c r="D329" s="15"/>
      <c r="E329" s="15"/>
      <c r="F329" s="15"/>
      <c r="G329" s="15"/>
      <c r="H329" s="15"/>
    </row>
    <row r="330" spans="1:8" ht="15.75" customHeight="1">
      <c r="A330" s="15"/>
      <c r="B330" s="15"/>
      <c r="C330" s="15"/>
      <c r="D330" s="15"/>
      <c r="E330" s="15"/>
      <c r="F330" s="15"/>
      <c r="G330" s="15"/>
      <c r="H330" s="15"/>
    </row>
    <row r="331" spans="1:8" ht="15.75" customHeight="1">
      <c r="A331" s="15"/>
      <c r="B331" s="15"/>
      <c r="C331" s="15"/>
      <c r="D331" s="15"/>
      <c r="E331" s="15"/>
      <c r="F331" s="15"/>
      <c r="G331" s="15"/>
      <c r="H331" s="15"/>
    </row>
    <row r="332" spans="1:8" ht="15.75" customHeight="1">
      <c r="A332" s="15"/>
      <c r="B332" s="15"/>
      <c r="C332" s="15"/>
      <c r="D332" s="15"/>
      <c r="E332" s="15"/>
      <c r="F332" s="15"/>
      <c r="G332" s="15"/>
      <c r="H332" s="15"/>
    </row>
    <row r="333" spans="1:8" ht="15.75" customHeight="1">
      <c r="A333" s="15"/>
      <c r="B333" s="15"/>
      <c r="C333" s="15"/>
      <c r="D333" s="15"/>
      <c r="E333" s="15"/>
      <c r="F333" s="15"/>
      <c r="G333" s="15"/>
      <c r="H333" s="15"/>
    </row>
    <row r="334" spans="1:8" ht="15.75" customHeight="1">
      <c r="A334" s="15"/>
      <c r="B334" s="15"/>
      <c r="C334" s="15"/>
      <c r="D334" s="15"/>
      <c r="E334" s="15"/>
      <c r="F334" s="15"/>
      <c r="G334" s="15"/>
      <c r="H334" s="15"/>
    </row>
    <row r="335" spans="1:8" ht="15.75" customHeight="1">
      <c r="A335" s="15"/>
      <c r="B335" s="15"/>
      <c r="C335" s="15"/>
      <c r="D335" s="15"/>
      <c r="E335" s="15"/>
      <c r="F335" s="15"/>
      <c r="G335" s="15"/>
      <c r="H335" s="15"/>
    </row>
    <row r="336" spans="1:8" ht="15.75" customHeight="1">
      <c r="A336" s="15"/>
      <c r="B336" s="15"/>
      <c r="C336" s="15"/>
      <c r="D336" s="15"/>
      <c r="E336" s="15"/>
      <c r="F336" s="15"/>
      <c r="G336" s="15"/>
      <c r="H336" s="15"/>
    </row>
    <row r="337" spans="1:8" ht="15.75" customHeight="1">
      <c r="A337" s="15"/>
      <c r="B337" s="15"/>
      <c r="C337" s="15"/>
      <c r="D337" s="15"/>
      <c r="E337" s="15"/>
      <c r="F337" s="15"/>
      <c r="G337" s="15"/>
      <c r="H337" s="15"/>
    </row>
    <row r="338" spans="1:8" ht="15.75" customHeight="1">
      <c r="A338" s="15"/>
      <c r="B338" s="15"/>
      <c r="C338" s="15"/>
      <c r="D338" s="15"/>
      <c r="E338" s="15"/>
      <c r="F338" s="15"/>
      <c r="G338" s="15"/>
      <c r="H338" s="15"/>
    </row>
    <row r="339" spans="1:8" ht="15.75" customHeight="1">
      <c r="A339" s="15"/>
      <c r="B339" s="15"/>
      <c r="C339" s="15"/>
      <c r="D339" s="15"/>
      <c r="E339" s="15"/>
      <c r="F339" s="15"/>
      <c r="G339" s="15"/>
      <c r="H339" s="15"/>
    </row>
    <row r="340" spans="1:8" ht="15.75" customHeight="1">
      <c r="A340" s="15"/>
      <c r="B340" s="15"/>
      <c r="C340" s="15"/>
      <c r="D340" s="15"/>
      <c r="E340" s="15"/>
      <c r="F340" s="15"/>
      <c r="G340" s="15"/>
      <c r="H340" s="15"/>
    </row>
    <row r="341" spans="1:8" ht="15.75" customHeight="1">
      <c r="A341" s="15"/>
      <c r="B341" s="15"/>
      <c r="C341" s="15"/>
      <c r="D341" s="15"/>
      <c r="E341" s="15"/>
      <c r="F341" s="15"/>
      <c r="G341" s="15"/>
      <c r="H341" s="15"/>
    </row>
    <row r="342" spans="1:8" ht="15.75" customHeight="1">
      <c r="A342" s="15"/>
      <c r="B342" s="15"/>
      <c r="C342" s="15"/>
      <c r="D342" s="15"/>
      <c r="E342" s="15"/>
      <c r="F342" s="15"/>
      <c r="G342" s="15"/>
      <c r="H342" s="15"/>
    </row>
    <row r="343" spans="1:8" ht="15.75" customHeight="1">
      <c r="A343" s="15"/>
      <c r="B343" s="15"/>
      <c r="C343" s="15"/>
      <c r="D343" s="15"/>
      <c r="E343" s="15"/>
      <c r="F343" s="15"/>
      <c r="G343" s="15"/>
      <c r="H343" s="15"/>
    </row>
    <row r="344" spans="1:8" ht="15.75" customHeight="1">
      <c r="A344" s="15"/>
      <c r="B344" s="15"/>
      <c r="C344" s="15"/>
      <c r="D344" s="15"/>
      <c r="E344" s="15"/>
      <c r="F344" s="15"/>
      <c r="G344" s="15"/>
      <c r="H344" s="15"/>
    </row>
    <row r="345" spans="1:8" ht="15.75" customHeight="1">
      <c r="A345" s="15"/>
      <c r="B345" s="15"/>
      <c r="C345" s="15"/>
      <c r="D345" s="15"/>
      <c r="E345" s="15"/>
      <c r="F345" s="15"/>
      <c r="G345" s="15"/>
      <c r="H345" s="15"/>
    </row>
    <row r="346" spans="1:8" ht="15.75" customHeight="1">
      <c r="A346" s="15"/>
      <c r="B346" s="15"/>
      <c r="C346" s="15"/>
      <c r="D346" s="15"/>
      <c r="E346" s="15"/>
      <c r="F346" s="15"/>
      <c r="G346" s="15"/>
      <c r="H346" s="15"/>
    </row>
    <row r="347" spans="1:8" ht="15.75" customHeight="1">
      <c r="A347" s="15"/>
      <c r="B347" s="15"/>
      <c r="C347" s="15"/>
      <c r="D347" s="15"/>
      <c r="E347" s="15"/>
      <c r="F347" s="15"/>
      <c r="G347" s="15"/>
      <c r="H347" s="15"/>
    </row>
    <row r="348" spans="1:8" ht="15.75" customHeight="1">
      <c r="A348" s="15"/>
      <c r="B348" s="15"/>
      <c r="C348" s="15"/>
      <c r="D348" s="15"/>
      <c r="E348" s="15"/>
      <c r="F348" s="15"/>
      <c r="G348" s="15"/>
      <c r="H348" s="15"/>
    </row>
    <row r="349" spans="1:8" ht="15.75" customHeight="1">
      <c r="A349" s="15"/>
      <c r="B349" s="15"/>
      <c r="C349" s="15"/>
      <c r="D349" s="15"/>
      <c r="E349" s="15"/>
      <c r="F349" s="15"/>
      <c r="G349" s="15"/>
      <c r="H349" s="15"/>
    </row>
    <row r="350" spans="1:8" ht="15.75" customHeight="1">
      <c r="A350" s="15"/>
      <c r="B350" s="15"/>
      <c r="C350" s="15"/>
      <c r="D350" s="15"/>
      <c r="E350" s="15"/>
      <c r="F350" s="15"/>
      <c r="G350" s="15"/>
      <c r="H350" s="15"/>
    </row>
    <row r="351" spans="1:8" ht="15.75" customHeight="1">
      <c r="A351" s="15"/>
      <c r="B351" s="15"/>
      <c r="C351" s="15"/>
      <c r="D351" s="15"/>
      <c r="E351" s="15"/>
      <c r="F351" s="15"/>
      <c r="G351" s="15"/>
      <c r="H351" s="15"/>
    </row>
    <row r="352" spans="1:8" ht="15.75" customHeight="1">
      <c r="A352" s="15"/>
      <c r="B352" s="15"/>
      <c r="C352" s="15"/>
      <c r="D352" s="15"/>
      <c r="E352" s="15"/>
      <c r="F352" s="15"/>
      <c r="G352" s="15"/>
      <c r="H352" s="15"/>
    </row>
    <row r="353" spans="1:8" ht="15.75" customHeight="1">
      <c r="A353" s="15"/>
      <c r="B353" s="15"/>
      <c r="C353" s="15"/>
      <c r="D353" s="15"/>
      <c r="E353" s="15"/>
      <c r="F353" s="15"/>
      <c r="G353" s="15"/>
      <c r="H353" s="15"/>
    </row>
    <row r="354" spans="1:8" ht="15.75" customHeight="1">
      <c r="A354" s="15"/>
      <c r="B354" s="15"/>
      <c r="C354" s="15"/>
      <c r="D354" s="15"/>
      <c r="E354" s="15"/>
      <c r="F354" s="15"/>
      <c r="G354" s="15"/>
      <c r="H354" s="15"/>
    </row>
    <row r="355" spans="1:8" ht="15.75" customHeight="1">
      <c r="A355" s="15"/>
      <c r="B355" s="15"/>
      <c r="C355" s="15"/>
      <c r="D355" s="15"/>
      <c r="E355" s="15"/>
      <c r="F355" s="15"/>
      <c r="G355" s="15"/>
      <c r="H355" s="15"/>
    </row>
    <row r="356" spans="1:8" ht="15.75" customHeight="1">
      <c r="A356" s="15"/>
      <c r="B356" s="15"/>
      <c r="C356" s="15"/>
      <c r="D356" s="15"/>
      <c r="E356" s="15"/>
      <c r="F356" s="15"/>
      <c r="G356" s="15"/>
      <c r="H356" s="15"/>
    </row>
    <row r="357" spans="1:8" ht="15.75" customHeight="1">
      <c r="A357" s="15"/>
      <c r="B357" s="15"/>
      <c r="C357" s="15"/>
      <c r="D357" s="15"/>
      <c r="E357" s="15"/>
      <c r="F357" s="15"/>
      <c r="G357" s="15"/>
      <c r="H357" s="15"/>
    </row>
    <row r="358" spans="1:8" ht="15.75" customHeight="1">
      <c r="A358" s="15"/>
      <c r="B358" s="15"/>
      <c r="C358" s="15"/>
      <c r="D358" s="15"/>
      <c r="E358" s="15"/>
      <c r="F358" s="15"/>
      <c r="G358" s="15"/>
      <c r="H358" s="15"/>
    </row>
    <row r="359" spans="1:8" ht="15.75" customHeight="1">
      <c r="A359" s="15"/>
      <c r="B359" s="15"/>
      <c r="C359" s="15"/>
      <c r="D359" s="15"/>
      <c r="E359" s="15"/>
      <c r="F359" s="15"/>
      <c r="G359" s="15"/>
      <c r="H359" s="15"/>
    </row>
    <row r="360" spans="1:8" ht="15.75" customHeight="1">
      <c r="A360" s="15"/>
      <c r="B360" s="15"/>
      <c r="C360" s="15"/>
      <c r="D360" s="15"/>
      <c r="E360" s="15"/>
      <c r="F360" s="15"/>
      <c r="G360" s="15"/>
      <c r="H360" s="15"/>
    </row>
    <row r="361" spans="1:8" ht="15.75" customHeight="1">
      <c r="A361" s="15"/>
      <c r="B361" s="15"/>
      <c r="C361" s="15"/>
      <c r="D361" s="15"/>
      <c r="E361" s="15"/>
      <c r="F361" s="15"/>
      <c r="G361" s="15"/>
      <c r="H361" s="15"/>
    </row>
    <row r="362" spans="1:8" ht="15.75" customHeight="1">
      <c r="A362" s="15"/>
      <c r="B362" s="15"/>
      <c r="C362" s="15"/>
      <c r="D362" s="15"/>
      <c r="E362" s="15"/>
      <c r="F362" s="15"/>
      <c r="G362" s="15"/>
      <c r="H362" s="15"/>
    </row>
    <row r="363" spans="1:8" ht="15.75" customHeight="1">
      <c r="A363" s="15"/>
      <c r="B363" s="15"/>
      <c r="C363" s="15"/>
      <c r="D363" s="15"/>
      <c r="E363" s="15"/>
      <c r="F363" s="15"/>
      <c r="G363" s="15"/>
      <c r="H363" s="15"/>
    </row>
    <row r="364" spans="1:8" ht="15.75" customHeight="1">
      <c r="A364" s="15"/>
      <c r="B364" s="15"/>
      <c r="C364" s="15"/>
      <c r="D364" s="15"/>
      <c r="E364" s="15"/>
      <c r="F364" s="15"/>
      <c r="G364" s="15"/>
      <c r="H364" s="15"/>
    </row>
    <row r="365" spans="1:8" ht="15.75" customHeight="1">
      <c r="A365" s="15"/>
      <c r="B365" s="15"/>
      <c r="C365" s="15"/>
      <c r="D365" s="15"/>
      <c r="E365" s="15"/>
      <c r="F365" s="15"/>
      <c r="G365" s="15"/>
      <c r="H365" s="15"/>
    </row>
    <row r="366" spans="1:8" ht="15.75" customHeight="1">
      <c r="A366" s="15"/>
      <c r="B366" s="15"/>
      <c r="C366" s="15"/>
      <c r="D366" s="15"/>
      <c r="E366" s="15"/>
      <c r="F366" s="15"/>
      <c r="G366" s="15"/>
      <c r="H366" s="15"/>
    </row>
    <row r="367" spans="1:8" ht="15.75" customHeight="1">
      <c r="A367" s="15"/>
      <c r="B367" s="15"/>
      <c r="C367" s="15"/>
      <c r="D367" s="15"/>
      <c r="E367" s="15"/>
      <c r="F367" s="15"/>
      <c r="G367" s="15"/>
      <c r="H367" s="15"/>
    </row>
    <row r="368" spans="1:8" ht="15.75" customHeight="1">
      <c r="A368" s="15"/>
      <c r="B368" s="15"/>
      <c r="C368" s="15"/>
      <c r="D368" s="15"/>
      <c r="E368" s="15"/>
      <c r="F368" s="15"/>
      <c r="G368" s="15"/>
      <c r="H368" s="15"/>
    </row>
    <row r="369" spans="1:8" ht="15.75" customHeight="1">
      <c r="A369" s="15"/>
      <c r="B369" s="15"/>
      <c r="C369" s="15"/>
      <c r="D369" s="15"/>
      <c r="E369" s="15"/>
      <c r="F369" s="15"/>
      <c r="G369" s="15"/>
      <c r="H369" s="15"/>
    </row>
    <row r="370" spans="1:8" ht="15.75" customHeight="1">
      <c r="A370" s="15"/>
      <c r="B370" s="15"/>
      <c r="C370" s="15"/>
      <c r="D370" s="15"/>
      <c r="E370" s="15"/>
      <c r="F370" s="15"/>
      <c r="G370" s="15"/>
      <c r="H370" s="15"/>
    </row>
    <row r="371" spans="1:8" ht="15.75" customHeight="1">
      <c r="A371" s="15"/>
      <c r="B371" s="15"/>
      <c r="C371" s="15"/>
      <c r="D371" s="15"/>
      <c r="E371" s="15"/>
      <c r="F371" s="15"/>
      <c r="G371" s="15"/>
      <c r="H371" s="15"/>
    </row>
    <row r="372" spans="1:8" ht="15.75" customHeight="1">
      <c r="A372" s="15"/>
      <c r="B372" s="15"/>
      <c r="C372" s="15"/>
      <c r="D372" s="15"/>
      <c r="E372" s="15"/>
      <c r="F372" s="15"/>
      <c r="G372" s="15"/>
      <c r="H372" s="15"/>
    </row>
    <row r="373" spans="1:8" ht="15.75" customHeight="1">
      <c r="A373" s="15"/>
      <c r="B373" s="15"/>
      <c r="C373" s="15"/>
      <c r="D373" s="15"/>
      <c r="E373" s="15"/>
      <c r="F373" s="15"/>
      <c r="G373" s="15"/>
      <c r="H373" s="15"/>
    </row>
    <row r="374" spans="1:8" ht="15.75" customHeight="1">
      <c r="A374" s="15"/>
      <c r="B374" s="15"/>
      <c r="C374" s="15"/>
      <c r="D374" s="15"/>
      <c r="E374" s="15"/>
      <c r="F374" s="15"/>
      <c r="G374" s="15"/>
      <c r="H374" s="15"/>
    </row>
    <row r="375" spans="1:8" ht="15.75" customHeight="1">
      <c r="A375" s="15"/>
      <c r="B375" s="15"/>
      <c r="C375" s="15"/>
      <c r="D375" s="15"/>
      <c r="E375" s="15"/>
      <c r="F375" s="15"/>
      <c r="G375" s="15"/>
      <c r="H375" s="15"/>
    </row>
    <row r="376" spans="1:8" ht="15.75" customHeight="1">
      <c r="A376" s="15"/>
      <c r="B376" s="15"/>
      <c r="C376" s="15"/>
      <c r="D376" s="15"/>
      <c r="E376" s="15"/>
      <c r="F376" s="15"/>
      <c r="G376" s="15"/>
      <c r="H376" s="15"/>
    </row>
    <row r="377" spans="1:8" ht="15.75" customHeight="1">
      <c r="A377" s="15"/>
      <c r="B377" s="15"/>
      <c r="C377" s="15"/>
      <c r="D377" s="15"/>
      <c r="E377" s="15"/>
      <c r="F377" s="15"/>
      <c r="G377" s="15"/>
      <c r="H377" s="15"/>
    </row>
    <row r="378" spans="1:8" ht="15.75" customHeight="1">
      <c r="A378" s="15"/>
      <c r="B378" s="15"/>
      <c r="C378" s="15"/>
      <c r="D378" s="15"/>
      <c r="E378" s="15"/>
      <c r="F378" s="15"/>
      <c r="G378" s="15"/>
      <c r="H378" s="15"/>
    </row>
    <row r="379" spans="1:8" ht="15.75" customHeight="1">
      <c r="A379" s="15"/>
      <c r="B379" s="15"/>
      <c r="C379" s="15"/>
      <c r="D379" s="15"/>
      <c r="E379" s="15"/>
      <c r="F379" s="15"/>
      <c r="G379" s="15"/>
      <c r="H379" s="15"/>
    </row>
    <row r="380" spans="1:8" ht="15.75" customHeight="1">
      <c r="A380" s="15"/>
      <c r="B380" s="15"/>
      <c r="C380" s="15"/>
      <c r="D380" s="15"/>
      <c r="E380" s="15"/>
      <c r="F380" s="15"/>
      <c r="G380" s="15"/>
      <c r="H380" s="15"/>
    </row>
    <row r="381" spans="1:8" ht="15.75" customHeight="1">
      <c r="A381" s="15"/>
      <c r="B381" s="15"/>
      <c r="C381" s="15"/>
      <c r="D381" s="15"/>
      <c r="E381" s="15"/>
      <c r="F381" s="15"/>
      <c r="G381" s="15"/>
      <c r="H381" s="15"/>
    </row>
    <row r="382" spans="1:8" ht="15.75" customHeight="1">
      <c r="A382" s="15"/>
      <c r="B382" s="15"/>
      <c r="C382" s="15"/>
      <c r="D382" s="15"/>
      <c r="E382" s="15"/>
      <c r="F382" s="15"/>
      <c r="G382" s="15"/>
      <c r="H382" s="15"/>
    </row>
    <row r="383" spans="1:8" ht="15.75" customHeight="1">
      <c r="A383" s="15"/>
      <c r="B383" s="15"/>
      <c r="C383" s="15"/>
      <c r="D383" s="15"/>
      <c r="E383" s="15"/>
      <c r="F383" s="15"/>
      <c r="G383" s="15"/>
      <c r="H383" s="15"/>
    </row>
    <row r="384" spans="1:8" ht="15.75" customHeight="1">
      <c r="A384" s="15"/>
      <c r="B384" s="15"/>
      <c r="C384" s="15"/>
      <c r="D384" s="15"/>
      <c r="E384" s="15"/>
      <c r="F384" s="15"/>
      <c r="G384" s="15"/>
      <c r="H384" s="15"/>
    </row>
    <row r="385" spans="1:8" ht="15.75" customHeight="1">
      <c r="A385" s="15"/>
      <c r="B385" s="15"/>
      <c r="C385" s="15"/>
      <c r="D385" s="15"/>
      <c r="E385" s="15"/>
      <c r="F385" s="15"/>
      <c r="G385" s="15"/>
      <c r="H385" s="15"/>
    </row>
    <row r="386" spans="1:8" ht="15.75" customHeight="1">
      <c r="A386" s="15"/>
      <c r="B386" s="15"/>
      <c r="C386" s="15"/>
      <c r="D386" s="15"/>
      <c r="E386" s="15"/>
      <c r="F386" s="15"/>
      <c r="G386" s="15"/>
      <c r="H386" s="15"/>
    </row>
    <row r="387" spans="1:8" ht="15.75" customHeight="1">
      <c r="A387" s="15"/>
      <c r="B387" s="15"/>
      <c r="C387" s="15"/>
      <c r="D387" s="15"/>
      <c r="E387" s="15"/>
      <c r="F387" s="15"/>
      <c r="G387" s="15"/>
      <c r="H387" s="15"/>
    </row>
    <row r="388" spans="1:8" ht="15.75" customHeight="1">
      <c r="A388" s="15"/>
      <c r="B388" s="15"/>
      <c r="C388" s="15"/>
      <c r="D388" s="15"/>
      <c r="E388" s="15"/>
      <c r="F388" s="15"/>
      <c r="G388" s="15"/>
      <c r="H388" s="15"/>
    </row>
    <row r="389" spans="1:8" ht="15.75" customHeight="1">
      <c r="A389" s="15"/>
      <c r="B389" s="15"/>
      <c r="C389" s="15"/>
      <c r="D389" s="15"/>
      <c r="E389" s="15"/>
      <c r="F389" s="15"/>
      <c r="G389" s="15"/>
      <c r="H389" s="15"/>
    </row>
    <row r="390" spans="1:8" ht="15.75" customHeight="1">
      <c r="A390" s="15"/>
      <c r="B390" s="15"/>
      <c r="C390" s="15"/>
      <c r="D390" s="15"/>
      <c r="E390" s="15"/>
      <c r="F390" s="15"/>
      <c r="G390" s="15"/>
      <c r="H390" s="15"/>
    </row>
    <row r="391" spans="1:8" ht="15.75" customHeight="1">
      <c r="A391" s="15"/>
      <c r="B391" s="15"/>
      <c r="C391" s="15"/>
      <c r="D391" s="15"/>
      <c r="E391" s="15"/>
      <c r="F391" s="15"/>
      <c r="G391" s="15"/>
      <c r="H391" s="15"/>
    </row>
    <row r="392" spans="1:8" ht="15.75" customHeight="1">
      <c r="A392" s="15"/>
      <c r="B392" s="15"/>
      <c r="C392" s="15"/>
      <c r="D392" s="15"/>
      <c r="E392" s="15"/>
      <c r="F392" s="15"/>
      <c r="G392" s="15"/>
      <c r="H392" s="15"/>
    </row>
    <row r="393" spans="1:8" ht="15.75" customHeight="1">
      <c r="A393" s="15"/>
      <c r="B393" s="15"/>
      <c r="C393" s="15"/>
      <c r="D393" s="15"/>
      <c r="E393" s="15"/>
      <c r="F393" s="15"/>
      <c r="G393" s="15"/>
      <c r="H393" s="15"/>
    </row>
    <row r="394" spans="1:8" ht="15.75" customHeight="1">
      <c r="A394" s="15"/>
      <c r="B394" s="15"/>
      <c r="C394" s="15"/>
      <c r="D394" s="15"/>
      <c r="E394" s="15"/>
      <c r="F394" s="15"/>
      <c r="G394" s="15"/>
      <c r="H394" s="15"/>
    </row>
    <row r="395" spans="1:8" ht="15.75" customHeight="1">
      <c r="A395" s="15"/>
      <c r="B395" s="15"/>
      <c r="C395" s="15"/>
      <c r="D395" s="15"/>
      <c r="E395" s="15"/>
      <c r="F395" s="15"/>
      <c r="G395" s="15"/>
      <c r="H395" s="15"/>
    </row>
    <row r="396" spans="1:8" ht="15.75" customHeight="1">
      <c r="A396" s="15"/>
      <c r="B396" s="15"/>
      <c r="C396" s="15"/>
      <c r="D396" s="15"/>
      <c r="E396" s="15"/>
      <c r="F396" s="15"/>
      <c r="G396" s="15"/>
      <c r="H396" s="15"/>
    </row>
    <row r="397" spans="1:8" ht="15.75" customHeight="1">
      <c r="A397" s="15"/>
      <c r="B397" s="15"/>
      <c r="C397" s="15"/>
      <c r="D397" s="15"/>
      <c r="E397" s="15"/>
      <c r="F397" s="15"/>
      <c r="G397" s="15"/>
      <c r="H397" s="15"/>
    </row>
    <row r="398" spans="1:8" ht="15.75" customHeight="1">
      <c r="A398" s="15"/>
      <c r="B398" s="15"/>
      <c r="C398" s="15"/>
      <c r="D398" s="15"/>
      <c r="E398" s="15"/>
      <c r="F398" s="15"/>
      <c r="G398" s="15"/>
      <c r="H398" s="15"/>
    </row>
    <row r="399" spans="1:8" ht="15.75" customHeight="1">
      <c r="A399" s="15"/>
      <c r="B399" s="15"/>
      <c r="C399" s="15"/>
      <c r="D399" s="15"/>
      <c r="E399" s="15"/>
      <c r="F399" s="15"/>
      <c r="G399" s="15"/>
      <c r="H399" s="15"/>
    </row>
    <row r="400" spans="1:8" ht="15.75" customHeight="1">
      <c r="A400" s="15"/>
      <c r="B400" s="15"/>
      <c r="C400" s="15"/>
      <c r="D400" s="15"/>
      <c r="E400" s="15"/>
      <c r="F400" s="15"/>
      <c r="G400" s="15"/>
      <c r="H400" s="15"/>
    </row>
    <row r="401" spans="1:8" ht="15.75" customHeight="1">
      <c r="A401" s="15"/>
      <c r="B401" s="15"/>
      <c r="C401" s="15"/>
      <c r="D401" s="15"/>
      <c r="E401" s="15"/>
      <c r="F401" s="15"/>
      <c r="G401" s="15"/>
      <c r="H401" s="15"/>
    </row>
    <row r="402" spans="1:8" ht="15.75" customHeight="1">
      <c r="A402" s="15"/>
      <c r="B402" s="15"/>
      <c r="C402" s="15"/>
      <c r="D402" s="15"/>
      <c r="E402" s="15"/>
      <c r="F402" s="15"/>
      <c r="G402" s="15"/>
      <c r="H402" s="15"/>
    </row>
    <row r="403" spans="1:8" ht="15.75" customHeight="1">
      <c r="A403" s="15"/>
      <c r="B403" s="15"/>
      <c r="C403" s="15"/>
      <c r="D403" s="15"/>
      <c r="E403" s="15"/>
      <c r="F403" s="15"/>
      <c r="G403" s="15"/>
      <c r="H403" s="15"/>
    </row>
    <row r="404" spans="1:8" ht="15.75" customHeight="1">
      <c r="A404" s="15"/>
      <c r="B404" s="15"/>
      <c r="C404" s="15"/>
      <c r="D404" s="15"/>
      <c r="E404" s="15"/>
      <c r="F404" s="15"/>
      <c r="G404" s="15"/>
      <c r="H404" s="15"/>
    </row>
    <row r="405" spans="1:8" ht="15.75" customHeight="1">
      <c r="A405" s="15"/>
      <c r="B405" s="15"/>
      <c r="C405" s="15"/>
      <c r="D405" s="15"/>
      <c r="E405" s="15"/>
      <c r="F405" s="15"/>
      <c r="G405" s="15"/>
      <c r="H405" s="15"/>
    </row>
    <row r="406" spans="1:8" ht="15.75" customHeight="1">
      <c r="A406" s="15"/>
      <c r="B406" s="15"/>
      <c r="C406" s="15"/>
      <c r="D406" s="15"/>
      <c r="E406" s="15"/>
      <c r="F406" s="15"/>
      <c r="G406" s="15"/>
      <c r="H406" s="15"/>
    </row>
    <row r="407" spans="1:8" ht="15.75" customHeight="1">
      <c r="A407" s="15"/>
      <c r="B407" s="15"/>
      <c r="C407" s="15"/>
      <c r="D407" s="15"/>
      <c r="E407" s="15"/>
      <c r="F407" s="15"/>
      <c r="G407" s="15"/>
      <c r="H407" s="15"/>
    </row>
    <row r="408" spans="1:8" ht="15.75" customHeight="1">
      <c r="A408" s="15"/>
      <c r="B408" s="15"/>
      <c r="C408" s="15"/>
      <c r="D408" s="15"/>
      <c r="E408" s="15"/>
      <c r="F408" s="15"/>
      <c r="G408" s="15"/>
      <c r="H408" s="15"/>
    </row>
    <row r="409" spans="1:8" ht="15.75" customHeight="1">
      <c r="A409" s="15"/>
      <c r="B409" s="15"/>
      <c r="C409" s="15"/>
      <c r="D409" s="15"/>
      <c r="E409" s="15"/>
      <c r="F409" s="15"/>
      <c r="G409" s="15"/>
      <c r="H409" s="15"/>
    </row>
    <row r="410" spans="1:8" ht="15.75" customHeight="1">
      <c r="A410" s="15"/>
      <c r="B410" s="15"/>
      <c r="C410" s="15"/>
      <c r="D410" s="15"/>
      <c r="E410" s="15"/>
      <c r="F410" s="15"/>
      <c r="G410" s="15"/>
      <c r="H410" s="15"/>
    </row>
    <row r="411" spans="1:8" ht="15.75" customHeight="1">
      <c r="A411" s="15"/>
      <c r="B411" s="15"/>
      <c r="C411" s="15"/>
      <c r="D411" s="15"/>
      <c r="E411" s="15"/>
      <c r="F411" s="15"/>
      <c r="G411" s="15"/>
      <c r="H411" s="15"/>
    </row>
    <row r="412" spans="1:8" ht="15.75" customHeight="1">
      <c r="A412" s="15"/>
      <c r="B412" s="15"/>
      <c r="C412" s="15"/>
      <c r="D412" s="15"/>
      <c r="E412" s="15"/>
      <c r="F412" s="15"/>
      <c r="G412" s="15"/>
      <c r="H412" s="15"/>
    </row>
    <row r="413" spans="1:8" ht="15.75" customHeight="1">
      <c r="A413" s="15"/>
      <c r="B413" s="15"/>
      <c r="C413" s="15"/>
      <c r="D413" s="15"/>
      <c r="E413" s="15"/>
      <c r="F413" s="15"/>
      <c r="G413" s="15"/>
      <c r="H413" s="15"/>
    </row>
    <row r="414" spans="1:8" ht="15.75" customHeight="1">
      <c r="A414" s="15"/>
      <c r="B414" s="15"/>
      <c r="C414" s="15"/>
      <c r="D414" s="15"/>
      <c r="E414" s="15"/>
      <c r="F414" s="15"/>
      <c r="G414" s="15"/>
      <c r="H414" s="15"/>
    </row>
    <row r="415" spans="1:8" ht="15.75" customHeight="1">
      <c r="A415" s="15"/>
      <c r="B415" s="15"/>
      <c r="C415" s="15"/>
      <c r="D415" s="15"/>
      <c r="E415" s="15"/>
      <c r="F415" s="15"/>
      <c r="G415" s="15"/>
      <c r="H415" s="15"/>
    </row>
    <row r="416" spans="1:8" ht="15.75" customHeight="1">
      <c r="A416" s="15"/>
      <c r="B416" s="15"/>
      <c r="C416" s="15"/>
      <c r="D416" s="15"/>
      <c r="E416" s="15"/>
      <c r="F416" s="15"/>
      <c r="G416" s="15"/>
      <c r="H416" s="15"/>
    </row>
    <row r="417" spans="1:8" ht="15.75" customHeight="1">
      <c r="A417" s="15"/>
      <c r="B417" s="15"/>
      <c r="C417" s="15"/>
      <c r="D417" s="15"/>
      <c r="E417" s="15"/>
      <c r="F417" s="15"/>
      <c r="G417" s="15"/>
      <c r="H417" s="15"/>
    </row>
    <row r="418" spans="1:8" ht="15.75" customHeight="1">
      <c r="A418" s="15"/>
      <c r="B418" s="15"/>
      <c r="C418" s="15"/>
      <c r="D418" s="15"/>
      <c r="E418" s="15"/>
      <c r="F418" s="15"/>
      <c r="G418" s="15"/>
      <c r="H418" s="15"/>
    </row>
    <row r="419" spans="1:8" ht="15.75" customHeight="1">
      <c r="A419" s="15"/>
      <c r="B419" s="15"/>
      <c r="C419" s="15"/>
      <c r="D419" s="15"/>
      <c r="E419" s="15"/>
      <c r="F419" s="15"/>
      <c r="G419" s="15"/>
      <c r="H419" s="15"/>
    </row>
    <row r="420" spans="1:8" ht="15.75" customHeight="1">
      <c r="A420" s="15"/>
      <c r="B420" s="15"/>
      <c r="C420" s="15"/>
      <c r="D420" s="15"/>
      <c r="E420" s="15"/>
      <c r="F420" s="15"/>
      <c r="G420" s="15"/>
      <c r="H420" s="15"/>
    </row>
    <row r="421" spans="1:8" ht="15.75" customHeight="1">
      <c r="A421" s="15"/>
      <c r="B421" s="15"/>
      <c r="C421" s="15"/>
      <c r="D421" s="15"/>
      <c r="E421" s="15"/>
      <c r="F421" s="15"/>
      <c r="G421" s="15"/>
      <c r="H421" s="15"/>
    </row>
    <row r="422" spans="1:8" ht="15.75" customHeight="1">
      <c r="A422" s="15"/>
      <c r="B422" s="15"/>
      <c r="C422" s="15"/>
      <c r="D422" s="15"/>
      <c r="E422" s="15"/>
      <c r="F422" s="15"/>
      <c r="G422" s="15"/>
      <c r="H422" s="15"/>
    </row>
    <row r="423" spans="1:8" ht="15.75" customHeight="1">
      <c r="A423" s="15"/>
      <c r="B423" s="15"/>
      <c r="C423" s="15"/>
      <c r="D423" s="15"/>
      <c r="E423" s="15"/>
      <c r="F423" s="15"/>
      <c r="G423" s="15"/>
      <c r="H423" s="15"/>
    </row>
    <row r="424" spans="1:8" ht="15.75" customHeight="1">
      <c r="A424" s="15"/>
      <c r="B424" s="15"/>
      <c r="C424" s="15"/>
      <c r="D424" s="15"/>
      <c r="E424" s="15"/>
      <c r="F424" s="15"/>
      <c r="G424" s="15"/>
      <c r="H424" s="15"/>
    </row>
    <row r="425" spans="1:8" ht="15.75" customHeight="1">
      <c r="A425" s="15"/>
      <c r="B425" s="15"/>
      <c r="C425" s="15"/>
      <c r="D425" s="15"/>
      <c r="E425" s="15"/>
      <c r="F425" s="15"/>
      <c r="G425" s="15"/>
      <c r="H425" s="15"/>
    </row>
    <row r="426" spans="1:8" ht="15.75" customHeight="1">
      <c r="A426" s="15"/>
      <c r="B426" s="15"/>
      <c r="C426" s="15"/>
      <c r="D426" s="15"/>
      <c r="E426" s="15"/>
      <c r="F426" s="15"/>
      <c r="G426" s="15"/>
      <c r="H426" s="15"/>
    </row>
    <row r="427" spans="1:8" ht="15.75" customHeight="1">
      <c r="A427" s="15"/>
      <c r="B427" s="15"/>
      <c r="C427" s="15"/>
      <c r="D427" s="15"/>
      <c r="E427" s="15"/>
      <c r="F427" s="15"/>
      <c r="G427" s="15"/>
      <c r="H427" s="15"/>
    </row>
    <row r="428" spans="1:8" ht="15.75" customHeight="1">
      <c r="A428" s="15"/>
      <c r="B428" s="15"/>
      <c r="C428" s="15"/>
      <c r="D428" s="15"/>
      <c r="E428" s="15"/>
      <c r="F428" s="15"/>
      <c r="G428" s="15"/>
      <c r="H428" s="15"/>
    </row>
    <row r="429" spans="1:8" ht="15.75" customHeight="1">
      <c r="A429" s="15"/>
      <c r="B429" s="15"/>
      <c r="C429" s="15"/>
      <c r="D429" s="15"/>
      <c r="E429" s="15"/>
      <c r="F429" s="15"/>
      <c r="G429" s="15"/>
      <c r="H429" s="15"/>
    </row>
    <row r="430" spans="1:8" ht="15.75" customHeight="1">
      <c r="A430" s="15"/>
      <c r="B430" s="15"/>
      <c r="C430" s="15"/>
      <c r="D430" s="15"/>
      <c r="E430" s="15"/>
      <c r="F430" s="15"/>
      <c r="G430" s="15"/>
      <c r="H430" s="15"/>
    </row>
    <row r="431" spans="1:8" ht="15.75" customHeight="1">
      <c r="A431" s="15"/>
      <c r="B431" s="15"/>
      <c r="C431" s="15"/>
      <c r="D431" s="15"/>
      <c r="E431" s="15"/>
      <c r="F431" s="15"/>
      <c r="G431" s="15"/>
      <c r="H431" s="15"/>
    </row>
    <row r="432" spans="1:8" ht="15.75" customHeight="1">
      <c r="A432" s="15"/>
      <c r="B432" s="15"/>
      <c r="C432" s="15"/>
      <c r="D432" s="15"/>
      <c r="E432" s="15"/>
      <c r="F432" s="15"/>
      <c r="G432" s="15"/>
      <c r="H432" s="15"/>
    </row>
    <row r="433" spans="1:8" ht="15.75" customHeight="1">
      <c r="A433" s="15"/>
      <c r="B433" s="15"/>
      <c r="C433" s="15"/>
      <c r="D433" s="15"/>
      <c r="E433" s="15"/>
      <c r="F433" s="15"/>
      <c r="G433" s="15"/>
      <c r="H433" s="15"/>
    </row>
    <row r="434" spans="1:8" ht="15.75" customHeight="1">
      <c r="A434" s="15"/>
      <c r="B434" s="15"/>
      <c r="C434" s="15"/>
      <c r="D434" s="15"/>
      <c r="E434" s="15"/>
      <c r="F434" s="15"/>
      <c r="G434" s="15"/>
      <c r="H434" s="15"/>
    </row>
    <row r="435" spans="1:8" ht="15.75" customHeight="1">
      <c r="A435" s="15"/>
      <c r="B435" s="15"/>
      <c r="C435" s="15"/>
      <c r="D435" s="15"/>
      <c r="E435" s="15"/>
      <c r="F435" s="15"/>
      <c r="G435" s="15"/>
      <c r="H435" s="15"/>
    </row>
    <row r="436" spans="1:8" ht="15.75" customHeight="1">
      <c r="A436" s="15"/>
      <c r="B436" s="15"/>
      <c r="C436" s="15"/>
      <c r="D436" s="15"/>
      <c r="E436" s="15"/>
      <c r="F436" s="15"/>
      <c r="G436" s="15"/>
      <c r="H436" s="15"/>
    </row>
    <row r="437" spans="1:8" ht="15.75" customHeight="1">
      <c r="A437" s="15"/>
      <c r="B437" s="15"/>
      <c r="C437" s="15"/>
      <c r="D437" s="15"/>
      <c r="E437" s="15"/>
      <c r="F437" s="15"/>
      <c r="G437" s="15"/>
      <c r="H437" s="15"/>
    </row>
    <row r="438" spans="1:8" ht="15.75" customHeight="1">
      <c r="A438" s="15"/>
      <c r="B438" s="15"/>
      <c r="C438" s="15"/>
      <c r="D438" s="15"/>
      <c r="E438" s="15"/>
      <c r="F438" s="15"/>
      <c r="G438" s="15"/>
      <c r="H438" s="15"/>
    </row>
    <row r="439" spans="1:8" ht="15.75" customHeight="1">
      <c r="A439" s="15"/>
      <c r="B439" s="15"/>
      <c r="C439" s="15"/>
      <c r="D439" s="15"/>
      <c r="E439" s="15"/>
      <c r="F439" s="15"/>
      <c r="G439" s="15"/>
      <c r="H439" s="15"/>
    </row>
    <row r="440" spans="1:8" ht="15.75" customHeight="1">
      <c r="A440" s="15"/>
      <c r="B440" s="15"/>
      <c r="C440" s="15"/>
      <c r="D440" s="15"/>
      <c r="E440" s="15"/>
      <c r="F440" s="15"/>
      <c r="G440" s="15"/>
      <c r="H440" s="15"/>
    </row>
    <row r="441" spans="1:8" ht="15.75" customHeight="1">
      <c r="A441" s="15"/>
      <c r="B441" s="15"/>
      <c r="C441" s="15"/>
      <c r="D441" s="15"/>
      <c r="E441" s="15"/>
      <c r="F441" s="15"/>
      <c r="G441" s="15"/>
      <c r="H441" s="15"/>
    </row>
    <row r="442" spans="1:8" ht="15.75" customHeight="1">
      <c r="A442" s="15"/>
      <c r="B442" s="15"/>
      <c r="C442" s="15"/>
      <c r="D442" s="15"/>
      <c r="E442" s="15"/>
      <c r="F442" s="15"/>
      <c r="G442" s="15"/>
      <c r="H442" s="15"/>
    </row>
    <row r="443" spans="1:8" ht="15.75" customHeight="1">
      <c r="A443" s="15"/>
      <c r="B443" s="15"/>
      <c r="C443" s="15"/>
      <c r="D443" s="15"/>
      <c r="E443" s="15"/>
      <c r="F443" s="15"/>
      <c r="G443" s="15"/>
      <c r="H443" s="15"/>
    </row>
    <row r="444" spans="1:8" ht="15.75" customHeight="1">
      <c r="A444" s="15"/>
      <c r="B444" s="15"/>
      <c r="C444" s="15"/>
      <c r="D444" s="15"/>
      <c r="E444" s="15"/>
      <c r="F444" s="15"/>
      <c r="G444" s="15"/>
      <c r="H444" s="15"/>
    </row>
    <row r="445" spans="1:8" ht="15.75" customHeight="1">
      <c r="A445" s="15"/>
      <c r="B445" s="15"/>
      <c r="C445" s="15"/>
      <c r="D445" s="15"/>
      <c r="E445" s="15"/>
      <c r="F445" s="15"/>
      <c r="G445" s="15"/>
      <c r="H445" s="15"/>
    </row>
    <row r="446" spans="1:8" ht="15.75" customHeight="1">
      <c r="A446" s="15"/>
      <c r="B446" s="15"/>
      <c r="C446" s="15"/>
      <c r="D446" s="15"/>
      <c r="E446" s="15"/>
      <c r="F446" s="15"/>
      <c r="G446" s="15"/>
      <c r="H446" s="15"/>
    </row>
    <row r="447" spans="1:8" ht="15.75" customHeight="1">
      <c r="A447" s="15"/>
      <c r="B447" s="15"/>
      <c r="C447" s="15"/>
      <c r="D447" s="15"/>
      <c r="E447" s="15"/>
      <c r="F447" s="15"/>
      <c r="G447" s="15"/>
      <c r="H447" s="15"/>
    </row>
    <row r="448" spans="1:8" ht="15.75" customHeight="1">
      <c r="A448" s="15"/>
      <c r="B448" s="15"/>
      <c r="C448" s="15"/>
      <c r="D448" s="15"/>
      <c r="E448" s="15"/>
      <c r="F448" s="15"/>
      <c r="G448" s="15"/>
      <c r="H448" s="15"/>
    </row>
    <row r="449" spans="1:8" ht="15.75" customHeight="1">
      <c r="A449" s="15"/>
      <c r="B449" s="15"/>
      <c r="C449" s="15"/>
      <c r="D449" s="15"/>
      <c r="E449" s="15"/>
      <c r="F449" s="15"/>
      <c r="G449" s="15"/>
      <c r="H449" s="15"/>
    </row>
    <row r="450" spans="1:8" ht="15.75" customHeight="1">
      <c r="A450" s="15"/>
      <c r="B450" s="15"/>
      <c r="C450" s="15"/>
      <c r="D450" s="15"/>
      <c r="E450" s="15"/>
      <c r="F450" s="15"/>
      <c r="G450" s="15"/>
      <c r="H450" s="15"/>
    </row>
    <row r="451" spans="1:8" ht="15.75" customHeight="1">
      <c r="A451" s="15"/>
      <c r="B451" s="15"/>
      <c r="C451" s="15"/>
      <c r="D451" s="15"/>
      <c r="E451" s="15"/>
      <c r="F451" s="15"/>
      <c r="G451" s="15"/>
      <c r="H451" s="15"/>
    </row>
    <row r="452" spans="1:8" ht="15.75" customHeight="1">
      <c r="A452" s="15"/>
      <c r="B452" s="15"/>
      <c r="C452" s="15"/>
      <c r="D452" s="15"/>
      <c r="E452" s="15"/>
      <c r="F452" s="15"/>
      <c r="G452" s="15"/>
      <c r="H452" s="15"/>
    </row>
    <row r="453" spans="1:8" ht="15.75" customHeight="1">
      <c r="A453" s="15"/>
      <c r="B453" s="15"/>
      <c r="C453" s="15"/>
      <c r="D453" s="15"/>
      <c r="E453" s="15"/>
      <c r="F453" s="15"/>
      <c r="G453" s="15"/>
      <c r="H453" s="15"/>
    </row>
    <row r="454" spans="1:8" ht="15.75" customHeight="1">
      <c r="A454" s="15"/>
      <c r="B454" s="15"/>
      <c r="C454" s="15"/>
      <c r="D454" s="15"/>
      <c r="E454" s="15"/>
      <c r="F454" s="15"/>
      <c r="G454" s="15"/>
      <c r="H454" s="15"/>
    </row>
    <row r="455" spans="1:8" ht="15.75" customHeight="1">
      <c r="A455" s="15"/>
      <c r="B455" s="15"/>
      <c r="C455" s="15"/>
      <c r="D455" s="15"/>
      <c r="E455" s="15"/>
      <c r="F455" s="15"/>
      <c r="G455" s="15"/>
      <c r="H455" s="15"/>
    </row>
    <row r="456" spans="1:8" ht="15.75" customHeight="1">
      <c r="A456" s="15"/>
      <c r="B456" s="15"/>
      <c r="C456" s="15"/>
      <c r="D456" s="15"/>
      <c r="E456" s="15"/>
      <c r="F456" s="15"/>
      <c r="G456" s="15"/>
      <c r="H456" s="15"/>
    </row>
    <row r="457" spans="1:8" ht="15.75" customHeight="1">
      <c r="A457" s="15"/>
      <c r="B457" s="15"/>
      <c r="C457" s="15"/>
      <c r="D457" s="15"/>
      <c r="E457" s="15"/>
      <c r="F457" s="15"/>
      <c r="G457" s="15"/>
      <c r="H457" s="15"/>
    </row>
    <row r="458" spans="1:8" ht="15.75" customHeight="1">
      <c r="A458" s="15"/>
      <c r="B458" s="15"/>
      <c r="C458" s="15"/>
      <c r="D458" s="15"/>
      <c r="E458" s="15"/>
      <c r="F458" s="15"/>
      <c r="G458" s="15"/>
      <c r="H458" s="15"/>
    </row>
    <row r="459" spans="1:8" ht="15.75" customHeight="1">
      <c r="A459" s="15"/>
      <c r="B459" s="15"/>
      <c r="C459" s="15"/>
      <c r="D459" s="15"/>
      <c r="E459" s="15"/>
      <c r="F459" s="15"/>
      <c r="G459" s="15"/>
      <c r="H459" s="15"/>
    </row>
    <row r="460" spans="1:8" ht="15.75" customHeight="1">
      <c r="A460" s="15"/>
      <c r="B460" s="15"/>
      <c r="C460" s="15"/>
      <c r="D460" s="15"/>
      <c r="E460" s="15"/>
      <c r="F460" s="15"/>
      <c r="G460" s="15"/>
      <c r="H460" s="15"/>
    </row>
    <row r="461" spans="1:8" ht="15.75" customHeight="1">
      <c r="A461" s="15"/>
      <c r="B461" s="15"/>
      <c r="C461" s="15"/>
      <c r="D461" s="15"/>
      <c r="E461" s="15"/>
      <c r="F461" s="15"/>
      <c r="G461" s="15"/>
      <c r="H461" s="15"/>
    </row>
    <row r="462" spans="1:8" ht="15.75" customHeight="1">
      <c r="A462" s="15"/>
      <c r="B462" s="15"/>
      <c r="C462" s="15"/>
      <c r="D462" s="15"/>
      <c r="E462" s="15"/>
      <c r="F462" s="15"/>
      <c r="G462" s="15"/>
      <c r="H462" s="15"/>
    </row>
    <row r="463" spans="1:8" ht="15.75" customHeight="1">
      <c r="A463" s="15"/>
      <c r="B463" s="15"/>
      <c r="C463" s="15"/>
      <c r="D463" s="15"/>
      <c r="E463" s="15"/>
      <c r="F463" s="15"/>
      <c r="G463" s="15"/>
      <c r="H463" s="15"/>
    </row>
    <row r="464" spans="1:8" ht="15.75" customHeight="1">
      <c r="A464" s="15"/>
      <c r="B464" s="15"/>
      <c r="C464" s="15"/>
      <c r="D464" s="15"/>
      <c r="E464" s="15"/>
      <c r="F464" s="15"/>
      <c r="G464" s="15"/>
      <c r="H464" s="15"/>
    </row>
    <row r="465" spans="1:8" ht="15.75" customHeight="1">
      <c r="A465" s="15"/>
      <c r="B465" s="15"/>
      <c r="C465" s="15"/>
      <c r="D465" s="15"/>
      <c r="E465" s="15"/>
      <c r="F465" s="15"/>
      <c r="G465" s="15"/>
      <c r="H465" s="15"/>
    </row>
    <row r="466" spans="1:8" ht="15.75" customHeight="1">
      <c r="A466" s="15"/>
      <c r="B466" s="15"/>
      <c r="C466" s="15"/>
      <c r="D466" s="15"/>
      <c r="E466" s="15"/>
      <c r="F466" s="15"/>
      <c r="G466" s="15"/>
      <c r="H466" s="15"/>
    </row>
    <row r="467" spans="1:8" ht="15.75" customHeight="1">
      <c r="A467" s="15"/>
      <c r="B467" s="15"/>
      <c r="C467" s="15"/>
      <c r="D467" s="15"/>
      <c r="E467" s="15"/>
      <c r="F467" s="15"/>
      <c r="G467" s="15"/>
      <c r="H467" s="15"/>
    </row>
    <row r="468" spans="1:8" ht="15.75" customHeight="1">
      <c r="A468" s="15"/>
      <c r="B468" s="15"/>
      <c r="C468" s="15"/>
      <c r="D468" s="15"/>
      <c r="E468" s="15"/>
      <c r="F468" s="15"/>
      <c r="G468" s="15"/>
      <c r="H468" s="15"/>
    </row>
    <row r="469" spans="1:8" ht="15.75" customHeight="1">
      <c r="A469" s="15"/>
      <c r="B469" s="15"/>
      <c r="C469" s="15"/>
      <c r="D469" s="15"/>
      <c r="E469" s="15"/>
      <c r="F469" s="15"/>
      <c r="G469" s="15"/>
      <c r="H469" s="15"/>
    </row>
    <row r="470" spans="1:8" ht="15.75" customHeight="1">
      <c r="A470" s="15"/>
      <c r="B470" s="15"/>
      <c r="C470" s="15"/>
      <c r="D470" s="15"/>
      <c r="E470" s="15"/>
      <c r="F470" s="15"/>
      <c r="G470" s="15"/>
      <c r="H470" s="15"/>
    </row>
    <row r="471" spans="1:8" ht="15.75" customHeight="1">
      <c r="A471" s="15"/>
      <c r="B471" s="15"/>
      <c r="C471" s="15"/>
      <c r="D471" s="15"/>
      <c r="E471" s="15"/>
      <c r="F471" s="15"/>
      <c r="G471" s="15"/>
      <c r="H471" s="15"/>
    </row>
    <row r="472" spans="1:8" ht="15.75" customHeight="1">
      <c r="A472" s="15"/>
      <c r="B472" s="15"/>
      <c r="C472" s="15"/>
      <c r="D472" s="15"/>
      <c r="E472" s="15"/>
      <c r="F472" s="15"/>
      <c r="G472" s="15"/>
      <c r="H472" s="15"/>
    </row>
    <row r="473" spans="1:8" ht="15.75" customHeight="1">
      <c r="A473" s="15"/>
      <c r="B473" s="15"/>
      <c r="C473" s="15"/>
      <c r="D473" s="15"/>
      <c r="E473" s="15"/>
      <c r="F473" s="15"/>
      <c r="G473" s="15"/>
      <c r="H473" s="15"/>
    </row>
    <row r="474" spans="1:8" ht="15.75" customHeight="1">
      <c r="A474" s="15"/>
      <c r="B474" s="15"/>
      <c r="C474" s="15"/>
      <c r="D474" s="15"/>
      <c r="E474" s="15"/>
      <c r="F474" s="15"/>
      <c r="G474" s="15"/>
      <c r="H474" s="15"/>
    </row>
    <row r="475" spans="1:8" ht="15.75" customHeight="1">
      <c r="A475" s="15"/>
      <c r="B475" s="15"/>
      <c r="C475" s="15"/>
      <c r="D475" s="15"/>
      <c r="E475" s="15"/>
      <c r="F475" s="15"/>
      <c r="G475" s="15"/>
      <c r="H475" s="15"/>
    </row>
    <row r="476" spans="1:8" ht="15.75" customHeight="1">
      <c r="A476" s="15"/>
      <c r="B476" s="15"/>
      <c r="C476" s="15"/>
      <c r="D476" s="15"/>
      <c r="E476" s="15"/>
      <c r="F476" s="15"/>
      <c r="G476" s="15"/>
      <c r="H476" s="15"/>
    </row>
    <row r="477" spans="1:8" ht="15.75" customHeight="1">
      <c r="A477" s="15"/>
      <c r="B477" s="15"/>
      <c r="C477" s="15"/>
      <c r="D477" s="15"/>
      <c r="E477" s="15"/>
      <c r="F477" s="15"/>
      <c r="G477" s="15"/>
      <c r="H477" s="15"/>
    </row>
    <row r="478" spans="1:8" ht="15.75" customHeight="1">
      <c r="A478" s="15"/>
      <c r="B478" s="15"/>
      <c r="C478" s="15"/>
      <c r="D478" s="15"/>
      <c r="E478" s="15"/>
      <c r="F478" s="15"/>
      <c r="G478" s="15"/>
      <c r="H478" s="15"/>
    </row>
    <row r="479" spans="1:8" ht="15.75" customHeight="1">
      <c r="A479" s="15"/>
      <c r="B479" s="15"/>
      <c r="C479" s="15"/>
      <c r="D479" s="15"/>
      <c r="E479" s="15"/>
      <c r="F479" s="15"/>
      <c r="G479" s="15"/>
      <c r="H479" s="15"/>
    </row>
    <row r="480" spans="1:8" ht="15.75" customHeight="1">
      <c r="A480" s="15"/>
      <c r="B480" s="15"/>
      <c r="C480" s="15"/>
      <c r="D480" s="15"/>
      <c r="E480" s="15"/>
      <c r="F480" s="15"/>
      <c r="G480" s="15"/>
      <c r="H480" s="15"/>
    </row>
    <row r="481" spans="1:8" ht="15.75" customHeight="1">
      <c r="A481" s="15"/>
      <c r="B481" s="15"/>
      <c r="C481" s="15"/>
      <c r="D481" s="15"/>
      <c r="E481" s="15"/>
      <c r="F481" s="15"/>
      <c r="G481" s="15"/>
      <c r="H481" s="15"/>
    </row>
    <row r="482" spans="1:8" ht="15.75" customHeight="1">
      <c r="A482" s="15"/>
      <c r="B482" s="15"/>
      <c r="C482" s="15"/>
      <c r="D482" s="15"/>
      <c r="E482" s="15"/>
      <c r="F482" s="15"/>
      <c r="G482" s="15"/>
      <c r="H482" s="15"/>
    </row>
    <row r="483" spans="1:8" ht="15.75" customHeight="1">
      <c r="A483" s="15"/>
      <c r="B483" s="15"/>
      <c r="C483" s="15"/>
      <c r="D483" s="15"/>
      <c r="E483" s="15"/>
      <c r="F483" s="15"/>
      <c r="G483" s="15"/>
      <c r="H483" s="15"/>
    </row>
    <row r="484" spans="1:8" ht="15.75" customHeight="1">
      <c r="A484" s="15"/>
      <c r="B484" s="15"/>
      <c r="C484" s="15"/>
      <c r="D484" s="15"/>
      <c r="E484" s="15"/>
      <c r="F484" s="15"/>
      <c r="G484" s="15"/>
      <c r="H484" s="15"/>
    </row>
    <row r="485" spans="1:8" ht="15.75" customHeight="1">
      <c r="A485" s="15"/>
      <c r="B485" s="15"/>
      <c r="C485" s="15"/>
      <c r="D485" s="15"/>
      <c r="E485" s="15"/>
      <c r="F485" s="15"/>
      <c r="G485" s="15"/>
      <c r="H485" s="15"/>
    </row>
    <row r="486" spans="1:8" ht="15.75" customHeight="1">
      <c r="A486" s="15"/>
      <c r="B486" s="15"/>
      <c r="C486" s="15"/>
      <c r="D486" s="15"/>
      <c r="E486" s="15"/>
      <c r="F486" s="15"/>
      <c r="G486" s="15"/>
      <c r="H486" s="15"/>
    </row>
    <row r="487" spans="1:8" ht="15.75" customHeight="1">
      <c r="A487" s="15"/>
      <c r="B487" s="15"/>
      <c r="C487" s="15"/>
      <c r="D487" s="15"/>
      <c r="E487" s="15"/>
      <c r="F487" s="15"/>
      <c r="G487" s="15"/>
      <c r="H487" s="15"/>
    </row>
    <row r="488" spans="1:8" ht="15.75" customHeight="1">
      <c r="A488" s="15"/>
      <c r="B488" s="15"/>
      <c r="C488" s="15"/>
      <c r="D488" s="15"/>
      <c r="E488" s="15"/>
      <c r="F488" s="15"/>
      <c r="G488" s="15"/>
      <c r="H488" s="15"/>
    </row>
    <row r="489" spans="1:8" ht="15.75" customHeight="1">
      <c r="A489" s="15"/>
      <c r="B489" s="15"/>
      <c r="C489" s="15"/>
      <c r="D489" s="15"/>
      <c r="E489" s="15"/>
      <c r="F489" s="15"/>
      <c r="G489" s="15"/>
      <c r="H489" s="15"/>
    </row>
    <row r="490" spans="1:8" ht="15.75" customHeight="1">
      <c r="A490" s="15"/>
      <c r="B490" s="15"/>
      <c r="C490" s="15"/>
      <c r="D490" s="15"/>
      <c r="E490" s="15"/>
      <c r="F490" s="15"/>
      <c r="G490" s="15"/>
      <c r="H490" s="15"/>
    </row>
    <row r="491" spans="1:8" ht="15.75" customHeight="1">
      <c r="A491" s="15"/>
      <c r="B491" s="15"/>
      <c r="C491" s="15"/>
      <c r="D491" s="15"/>
      <c r="E491" s="15"/>
      <c r="F491" s="15"/>
      <c r="G491" s="15"/>
      <c r="H491" s="15"/>
    </row>
    <row r="492" spans="1:8" ht="15.75" customHeight="1">
      <c r="A492" s="15"/>
      <c r="B492" s="15"/>
      <c r="C492" s="15"/>
      <c r="D492" s="15"/>
      <c r="E492" s="15"/>
      <c r="F492" s="15"/>
      <c r="G492" s="15"/>
      <c r="H492" s="15"/>
    </row>
    <row r="493" spans="1:8" ht="15.75" customHeight="1">
      <c r="A493" s="15"/>
      <c r="B493" s="15"/>
      <c r="C493" s="15"/>
      <c r="D493" s="15"/>
      <c r="E493" s="15"/>
      <c r="F493" s="15"/>
      <c r="G493" s="15"/>
      <c r="H493" s="15"/>
    </row>
    <row r="494" spans="1:8" ht="15.75" customHeight="1">
      <c r="A494" s="15"/>
      <c r="B494" s="15"/>
      <c r="C494" s="15"/>
      <c r="D494" s="15"/>
      <c r="E494" s="15"/>
      <c r="F494" s="15"/>
      <c r="G494" s="15"/>
      <c r="H494" s="15"/>
    </row>
    <row r="495" spans="1:8" ht="15.75" customHeight="1">
      <c r="A495" s="15"/>
      <c r="B495" s="15"/>
      <c r="C495" s="15"/>
      <c r="D495" s="15"/>
      <c r="E495" s="15"/>
      <c r="F495" s="15"/>
      <c r="G495" s="15"/>
      <c r="H495" s="15"/>
    </row>
    <row r="496" spans="1:8" ht="15.75" customHeight="1">
      <c r="A496" s="15"/>
      <c r="B496" s="15"/>
      <c r="C496" s="15"/>
      <c r="D496" s="15"/>
      <c r="E496" s="15"/>
      <c r="F496" s="15"/>
      <c r="G496" s="15"/>
      <c r="H496" s="15"/>
    </row>
    <row r="497" spans="1:8" ht="15.75" customHeight="1">
      <c r="A497" s="15"/>
      <c r="B497" s="15"/>
      <c r="C497" s="15"/>
      <c r="D497" s="15"/>
      <c r="E497" s="15"/>
      <c r="F497" s="15"/>
      <c r="G497" s="15"/>
      <c r="H497" s="15"/>
    </row>
    <row r="498" spans="1:8" ht="15.75" customHeight="1">
      <c r="A498" s="15"/>
      <c r="B498" s="15"/>
      <c r="C498" s="15"/>
      <c r="D498" s="15"/>
      <c r="E498" s="15"/>
      <c r="F498" s="15"/>
      <c r="G498" s="15"/>
      <c r="H498" s="15"/>
    </row>
    <row r="499" spans="1:8" ht="15.75" customHeight="1">
      <c r="A499" s="15"/>
      <c r="B499" s="15"/>
      <c r="C499" s="15"/>
      <c r="D499" s="15"/>
      <c r="E499" s="15"/>
      <c r="F499" s="15"/>
      <c r="G499" s="15"/>
      <c r="H499" s="15"/>
    </row>
    <row r="500" spans="1:8" ht="15.75" customHeight="1">
      <c r="A500" s="15"/>
      <c r="B500" s="15"/>
      <c r="C500" s="15"/>
      <c r="D500" s="15"/>
      <c r="E500" s="15"/>
      <c r="F500" s="15"/>
      <c r="G500" s="15"/>
      <c r="H500" s="15"/>
    </row>
    <row r="501" spans="1:8" ht="15.75" customHeight="1">
      <c r="A501" s="15"/>
      <c r="B501" s="15"/>
      <c r="C501" s="15"/>
      <c r="D501" s="15"/>
      <c r="E501" s="15"/>
      <c r="F501" s="15"/>
      <c r="G501" s="15"/>
      <c r="H501" s="15"/>
    </row>
    <row r="502" spans="1:8" ht="15.75" customHeight="1">
      <c r="A502" s="15"/>
      <c r="B502" s="15"/>
      <c r="C502" s="15"/>
      <c r="D502" s="15"/>
      <c r="E502" s="15"/>
      <c r="F502" s="15"/>
      <c r="G502" s="15"/>
      <c r="H502" s="15"/>
    </row>
    <row r="503" spans="1:8" ht="15.75" customHeight="1">
      <c r="A503" s="15"/>
      <c r="B503" s="15"/>
      <c r="C503" s="15"/>
      <c r="D503" s="15"/>
      <c r="E503" s="15"/>
      <c r="F503" s="15"/>
      <c r="G503" s="15"/>
      <c r="H503" s="15"/>
    </row>
    <row r="504" spans="1:8" ht="15.75" customHeight="1">
      <c r="A504" s="15"/>
      <c r="B504" s="15"/>
      <c r="C504" s="15"/>
      <c r="D504" s="15"/>
      <c r="E504" s="15"/>
      <c r="F504" s="15"/>
      <c r="G504" s="15"/>
      <c r="H504" s="15"/>
    </row>
    <row r="505" spans="1:8" ht="15.75" customHeight="1">
      <c r="A505" s="15"/>
      <c r="B505" s="15"/>
      <c r="C505" s="15"/>
      <c r="D505" s="15"/>
      <c r="E505" s="15"/>
      <c r="F505" s="15"/>
      <c r="G505" s="15"/>
      <c r="H505" s="15"/>
    </row>
    <row r="506" spans="1:8" ht="15.75" customHeight="1">
      <c r="A506" s="15"/>
      <c r="B506" s="15"/>
      <c r="C506" s="15"/>
      <c r="D506" s="15"/>
      <c r="E506" s="15"/>
      <c r="F506" s="15"/>
      <c r="G506" s="15"/>
      <c r="H506" s="15"/>
    </row>
    <row r="507" spans="1:8" ht="15.75" customHeight="1">
      <c r="A507" s="15"/>
      <c r="B507" s="15"/>
      <c r="C507" s="15"/>
      <c r="D507" s="15"/>
      <c r="E507" s="15"/>
      <c r="F507" s="15"/>
      <c r="G507" s="15"/>
      <c r="H507" s="15"/>
    </row>
    <row r="508" spans="1:8" ht="15.75" customHeight="1">
      <c r="A508" s="15"/>
      <c r="B508" s="15"/>
      <c r="C508" s="15"/>
      <c r="D508" s="15"/>
      <c r="E508" s="15"/>
      <c r="F508" s="15"/>
      <c r="G508" s="15"/>
      <c r="H508" s="15"/>
    </row>
    <row r="509" spans="1:8" ht="15.75" customHeight="1">
      <c r="A509" s="15"/>
      <c r="B509" s="15"/>
      <c r="C509" s="15"/>
      <c r="D509" s="15"/>
      <c r="E509" s="15"/>
      <c r="F509" s="15"/>
      <c r="G509" s="15"/>
      <c r="H509" s="15"/>
    </row>
    <row r="510" spans="1:8" ht="15.75" customHeight="1">
      <c r="A510" s="15"/>
      <c r="B510" s="15"/>
      <c r="C510" s="15"/>
      <c r="D510" s="15"/>
      <c r="E510" s="15"/>
      <c r="F510" s="15"/>
      <c r="G510" s="15"/>
      <c r="H510" s="15"/>
    </row>
    <row r="511" spans="1:8" ht="15.75" customHeight="1">
      <c r="A511" s="15"/>
      <c r="B511" s="15"/>
      <c r="C511" s="15"/>
      <c r="D511" s="15"/>
      <c r="E511" s="15"/>
      <c r="F511" s="15"/>
      <c r="G511" s="15"/>
      <c r="H511" s="15"/>
    </row>
    <row r="512" spans="1:8" ht="15.75" customHeight="1">
      <c r="A512" s="15"/>
      <c r="B512" s="15"/>
      <c r="C512" s="15"/>
      <c r="D512" s="15"/>
      <c r="E512" s="15"/>
      <c r="F512" s="15"/>
      <c r="G512" s="15"/>
      <c r="H512" s="15"/>
    </row>
    <row r="513" spans="1:8" ht="15.75" customHeight="1">
      <c r="A513" s="15"/>
      <c r="B513" s="15"/>
      <c r="C513" s="15"/>
      <c r="D513" s="15"/>
      <c r="E513" s="15"/>
      <c r="F513" s="15"/>
      <c r="G513" s="15"/>
      <c r="H513" s="15"/>
    </row>
    <row r="514" spans="1:8" ht="15.75" customHeight="1">
      <c r="A514" s="15"/>
      <c r="B514" s="15"/>
      <c r="C514" s="15"/>
      <c r="D514" s="15"/>
      <c r="E514" s="15"/>
      <c r="F514" s="15"/>
      <c r="G514" s="15"/>
      <c r="H514" s="15"/>
    </row>
    <row r="515" spans="1:8" ht="15.75" customHeight="1">
      <c r="A515" s="15"/>
      <c r="B515" s="15"/>
      <c r="C515" s="15"/>
      <c r="D515" s="15"/>
      <c r="E515" s="15"/>
      <c r="F515" s="15"/>
      <c r="G515" s="15"/>
      <c r="H515" s="15"/>
    </row>
    <row r="516" spans="1:8" ht="15.75" customHeight="1">
      <c r="A516" s="15"/>
      <c r="B516" s="15"/>
      <c r="C516" s="15"/>
      <c r="D516" s="15"/>
      <c r="E516" s="15"/>
      <c r="F516" s="15"/>
      <c r="G516" s="15"/>
      <c r="H516" s="15"/>
    </row>
    <row r="517" spans="1:8" ht="15.75" customHeight="1">
      <c r="A517" s="15"/>
      <c r="B517" s="15"/>
      <c r="C517" s="15"/>
      <c r="D517" s="15"/>
      <c r="E517" s="15"/>
      <c r="F517" s="15"/>
      <c r="G517" s="15"/>
      <c r="H517" s="15"/>
    </row>
    <row r="518" spans="1:8" ht="15.75" customHeight="1">
      <c r="A518" s="15"/>
      <c r="B518" s="15"/>
      <c r="C518" s="15"/>
      <c r="D518" s="15"/>
      <c r="E518" s="15"/>
      <c r="F518" s="15"/>
      <c r="G518" s="15"/>
      <c r="H518" s="15"/>
    </row>
    <row r="519" spans="1:8" ht="15.75" customHeight="1">
      <c r="A519" s="15"/>
      <c r="B519" s="15"/>
      <c r="C519" s="15"/>
      <c r="D519" s="15"/>
      <c r="E519" s="15"/>
      <c r="F519" s="15"/>
      <c r="G519" s="15"/>
      <c r="H519" s="15"/>
    </row>
    <row r="520" spans="1:8" ht="15.75" customHeight="1">
      <c r="A520" s="15"/>
      <c r="B520" s="15"/>
      <c r="C520" s="15"/>
      <c r="D520" s="15"/>
      <c r="E520" s="15"/>
      <c r="F520" s="15"/>
      <c r="G520" s="15"/>
      <c r="H520" s="15"/>
    </row>
    <row r="521" spans="1:8" ht="15.75" customHeight="1">
      <c r="A521" s="15"/>
      <c r="B521" s="15"/>
      <c r="C521" s="15"/>
      <c r="D521" s="15"/>
      <c r="E521" s="15"/>
      <c r="F521" s="15"/>
      <c r="G521" s="15"/>
      <c r="H521" s="15"/>
    </row>
    <row r="522" spans="1:8" ht="15.75" customHeight="1">
      <c r="A522" s="15"/>
      <c r="B522" s="15"/>
      <c r="C522" s="15"/>
      <c r="D522" s="15"/>
      <c r="E522" s="15"/>
      <c r="F522" s="15"/>
      <c r="G522" s="15"/>
      <c r="H522" s="15"/>
    </row>
    <row r="523" spans="1:8" ht="15.75" customHeight="1">
      <c r="A523" s="15"/>
      <c r="B523" s="15"/>
      <c r="C523" s="15"/>
      <c r="D523" s="15"/>
      <c r="E523" s="15"/>
      <c r="F523" s="15"/>
      <c r="G523" s="15"/>
      <c r="H523" s="15"/>
    </row>
    <row r="524" spans="1:8" ht="15.75" customHeight="1">
      <c r="A524" s="15"/>
      <c r="B524" s="15"/>
      <c r="C524" s="15"/>
      <c r="D524" s="15"/>
      <c r="E524" s="15"/>
      <c r="F524" s="15"/>
      <c r="G524" s="15"/>
      <c r="H524" s="15"/>
    </row>
    <row r="525" spans="1:8" ht="15.75" customHeight="1">
      <c r="A525" s="15"/>
      <c r="B525" s="15"/>
      <c r="C525" s="15"/>
      <c r="D525" s="15"/>
      <c r="E525" s="15"/>
      <c r="F525" s="15"/>
      <c r="G525" s="15"/>
      <c r="H525" s="15"/>
    </row>
    <row r="526" spans="1:8" ht="15.75" customHeight="1">
      <c r="A526" s="15"/>
      <c r="B526" s="15"/>
      <c r="C526" s="15"/>
      <c r="D526" s="15"/>
      <c r="E526" s="15"/>
      <c r="F526" s="15"/>
      <c r="G526" s="15"/>
      <c r="H526" s="15"/>
    </row>
    <row r="527" spans="1:8" ht="15.75" customHeight="1">
      <c r="A527" s="15"/>
      <c r="B527" s="15"/>
      <c r="C527" s="15"/>
      <c r="D527" s="15"/>
      <c r="E527" s="15"/>
      <c r="F527" s="15"/>
      <c r="G527" s="15"/>
      <c r="H527" s="15"/>
    </row>
    <row r="528" spans="1:8" ht="15.75" customHeight="1">
      <c r="A528" s="15"/>
      <c r="B528" s="15"/>
      <c r="C528" s="15"/>
      <c r="D528" s="15"/>
      <c r="E528" s="15"/>
      <c r="F528" s="15"/>
      <c r="G528" s="15"/>
      <c r="H528" s="15"/>
    </row>
    <row r="529" spans="1:8" ht="15.75" customHeight="1">
      <c r="A529" s="15"/>
      <c r="B529" s="15"/>
      <c r="C529" s="15"/>
      <c r="D529" s="15"/>
      <c r="E529" s="15"/>
      <c r="F529" s="15"/>
      <c r="G529" s="15"/>
      <c r="H529" s="15"/>
    </row>
    <row r="530" spans="1:8" ht="15.75" customHeight="1">
      <c r="A530" s="15"/>
      <c r="B530" s="15"/>
      <c r="C530" s="15"/>
      <c r="D530" s="15"/>
      <c r="E530" s="15"/>
      <c r="F530" s="15"/>
      <c r="G530" s="15"/>
      <c r="H530" s="15"/>
    </row>
    <row r="531" spans="1:8" ht="15.75" customHeight="1">
      <c r="A531" s="15"/>
      <c r="B531" s="15"/>
      <c r="C531" s="15"/>
      <c r="D531" s="15"/>
      <c r="E531" s="15"/>
      <c r="F531" s="15"/>
      <c r="G531" s="15"/>
      <c r="H531" s="15"/>
    </row>
    <row r="532" spans="1:8" ht="15.75" customHeight="1">
      <c r="A532" s="15"/>
      <c r="B532" s="15"/>
      <c r="C532" s="15"/>
      <c r="D532" s="15"/>
      <c r="E532" s="15"/>
      <c r="F532" s="15"/>
      <c r="G532" s="15"/>
      <c r="H532" s="15"/>
    </row>
    <row r="533" spans="1:8" ht="15.75" customHeight="1">
      <c r="A533" s="15"/>
      <c r="B533" s="15"/>
      <c r="C533" s="15"/>
      <c r="D533" s="15"/>
      <c r="E533" s="15"/>
      <c r="F533" s="15"/>
      <c r="G533" s="15"/>
      <c r="H533" s="15"/>
    </row>
    <row r="534" spans="1:8" ht="15.75" customHeight="1">
      <c r="A534" s="15"/>
      <c r="B534" s="15"/>
      <c r="C534" s="15"/>
      <c r="D534" s="15"/>
      <c r="E534" s="15"/>
      <c r="F534" s="15"/>
      <c r="G534" s="15"/>
      <c r="H534" s="15"/>
    </row>
    <row r="535" spans="1:8" ht="15.75" customHeight="1">
      <c r="A535" s="15"/>
      <c r="B535" s="15"/>
      <c r="C535" s="15"/>
      <c r="D535" s="15"/>
      <c r="E535" s="15"/>
      <c r="F535" s="15"/>
      <c r="G535" s="15"/>
      <c r="H535" s="15"/>
    </row>
    <row r="536" spans="1:8" ht="15.75" customHeight="1">
      <c r="A536" s="15"/>
      <c r="B536" s="15"/>
      <c r="C536" s="15"/>
      <c r="D536" s="15"/>
      <c r="E536" s="15"/>
      <c r="F536" s="15"/>
      <c r="G536" s="15"/>
      <c r="H536" s="15"/>
    </row>
    <row r="537" spans="1:8" ht="15.75" customHeight="1">
      <c r="A537" s="15"/>
      <c r="B537" s="15"/>
      <c r="C537" s="15"/>
      <c r="D537" s="15"/>
      <c r="E537" s="15"/>
      <c r="F537" s="15"/>
      <c r="G537" s="15"/>
      <c r="H537" s="15"/>
    </row>
    <row r="538" spans="1:8" ht="15.75" customHeight="1">
      <c r="A538" s="15"/>
      <c r="B538" s="15"/>
      <c r="C538" s="15"/>
      <c r="D538" s="15"/>
      <c r="E538" s="15"/>
      <c r="F538" s="15"/>
      <c r="G538" s="15"/>
      <c r="H538" s="15"/>
    </row>
    <row r="539" spans="1:8" ht="15.75" customHeight="1">
      <c r="A539" s="15"/>
      <c r="B539" s="15"/>
      <c r="C539" s="15"/>
      <c r="D539" s="15"/>
      <c r="E539" s="15"/>
      <c r="F539" s="15"/>
      <c r="G539" s="15"/>
      <c r="H539" s="15"/>
    </row>
    <row r="540" spans="1:8" ht="15.75" customHeight="1">
      <c r="A540" s="15"/>
      <c r="B540" s="15"/>
      <c r="C540" s="15"/>
      <c r="D540" s="15"/>
      <c r="E540" s="15"/>
      <c r="F540" s="15"/>
      <c r="G540" s="15"/>
      <c r="H540" s="15"/>
    </row>
    <row r="541" spans="1:8" ht="15.75" customHeight="1">
      <c r="A541" s="15"/>
      <c r="B541" s="15"/>
      <c r="C541" s="15"/>
      <c r="D541" s="15"/>
      <c r="E541" s="15"/>
      <c r="F541" s="15"/>
      <c r="G541" s="15"/>
      <c r="H541" s="15"/>
    </row>
    <row r="542" spans="1:8" ht="15.75" customHeight="1">
      <c r="A542" s="15"/>
      <c r="B542" s="15"/>
      <c r="C542" s="15"/>
      <c r="D542" s="15"/>
      <c r="E542" s="15"/>
      <c r="F542" s="15"/>
      <c r="G542" s="15"/>
      <c r="H542" s="15"/>
    </row>
    <row r="543" spans="1:8" ht="15.75" customHeight="1">
      <c r="A543" s="15"/>
      <c r="B543" s="15"/>
      <c r="C543" s="15"/>
      <c r="D543" s="15"/>
      <c r="E543" s="15"/>
      <c r="F543" s="15"/>
      <c r="G543" s="15"/>
      <c r="H543" s="15"/>
    </row>
    <row r="544" spans="1:8" ht="15.75" customHeight="1">
      <c r="A544" s="15"/>
      <c r="B544" s="15"/>
      <c r="C544" s="15"/>
      <c r="D544" s="15"/>
      <c r="E544" s="15"/>
      <c r="F544" s="15"/>
      <c r="G544" s="15"/>
      <c r="H544" s="15"/>
    </row>
    <row r="545" spans="1:8" ht="15.75" customHeight="1">
      <c r="A545" s="15"/>
      <c r="B545" s="15"/>
      <c r="C545" s="15"/>
      <c r="D545" s="15"/>
      <c r="E545" s="15"/>
      <c r="F545" s="15"/>
      <c r="G545" s="15"/>
      <c r="H545" s="15"/>
    </row>
    <row r="546" spans="1:8" ht="15.75" customHeight="1">
      <c r="A546" s="15"/>
      <c r="B546" s="15"/>
      <c r="C546" s="15"/>
      <c r="D546" s="15"/>
      <c r="E546" s="15"/>
      <c r="F546" s="15"/>
      <c r="G546" s="15"/>
      <c r="H546" s="15"/>
    </row>
    <row r="547" spans="1:8" ht="15.75" customHeight="1">
      <c r="A547" s="15"/>
      <c r="B547" s="15"/>
      <c r="C547" s="15"/>
      <c r="D547" s="15"/>
      <c r="E547" s="15"/>
      <c r="F547" s="15"/>
      <c r="G547" s="15"/>
      <c r="H547" s="15"/>
    </row>
    <row r="548" spans="1:8" ht="15.75" customHeight="1">
      <c r="A548" s="15"/>
      <c r="B548" s="15"/>
      <c r="C548" s="15"/>
      <c r="D548" s="15"/>
      <c r="E548" s="15"/>
      <c r="F548" s="15"/>
      <c r="G548" s="15"/>
      <c r="H548" s="15"/>
    </row>
    <row r="549" spans="1:8" ht="15.75" customHeight="1">
      <c r="A549" s="15"/>
      <c r="B549" s="15"/>
      <c r="C549" s="15"/>
      <c r="D549" s="15"/>
      <c r="E549" s="15"/>
      <c r="F549" s="15"/>
      <c r="G549" s="15"/>
      <c r="H549" s="15"/>
    </row>
    <row r="550" spans="1:8" ht="15.75" customHeight="1">
      <c r="A550" s="15"/>
      <c r="B550" s="15"/>
      <c r="C550" s="15"/>
      <c r="D550" s="15"/>
      <c r="E550" s="15"/>
      <c r="F550" s="15"/>
      <c r="G550" s="15"/>
      <c r="H550" s="15"/>
    </row>
    <row r="551" spans="1:8" ht="15.75" customHeight="1">
      <c r="A551" s="15"/>
      <c r="B551" s="15"/>
      <c r="C551" s="15"/>
      <c r="D551" s="15"/>
      <c r="E551" s="15"/>
      <c r="F551" s="15"/>
      <c r="G551" s="15"/>
      <c r="H551" s="15"/>
    </row>
    <row r="552" spans="1:8" ht="15.75" customHeight="1">
      <c r="A552" s="15"/>
      <c r="B552" s="15"/>
      <c r="C552" s="15"/>
      <c r="D552" s="15"/>
      <c r="E552" s="15"/>
      <c r="F552" s="15"/>
      <c r="G552" s="15"/>
      <c r="H552" s="15"/>
    </row>
    <row r="553" spans="1:8" ht="15.75" customHeight="1">
      <c r="A553" s="15"/>
      <c r="B553" s="15"/>
      <c r="C553" s="15"/>
      <c r="D553" s="15"/>
      <c r="E553" s="15"/>
      <c r="F553" s="15"/>
      <c r="G553" s="15"/>
      <c r="H553" s="15"/>
    </row>
    <row r="554" spans="1:8" ht="15.75" customHeight="1">
      <c r="A554" s="15"/>
      <c r="B554" s="15"/>
      <c r="C554" s="15"/>
      <c r="D554" s="15"/>
      <c r="E554" s="15"/>
      <c r="F554" s="15"/>
      <c r="G554" s="15"/>
      <c r="H554" s="15"/>
    </row>
    <row r="555" spans="1:8" ht="15.75" customHeight="1">
      <c r="A555" s="15"/>
      <c r="B555" s="15"/>
      <c r="C555" s="15"/>
      <c r="D555" s="15"/>
      <c r="E555" s="15"/>
      <c r="F555" s="15"/>
      <c r="G555" s="15"/>
      <c r="H555" s="15"/>
    </row>
    <row r="556" spans="1:8" ht="15.75" customHeight="1">
      <c r="A556" s="15"/>
      <c r="B556" s="15"/>
      <c r="C556" s="15"/>
      <c r="D556" s="15"/>
      <c r="E556" s="15"/>
      <c r="F556" s="15"/>
      <c r="G556" s="15"/>
      <c r="H556" s="15"/>
    </row>
    <row r="557" spans="1:8" ht="15.75" customHeight="1">
      <c r="A557" s="15"/>
      <c r="B557" s="15"/>
      <c r="C557" s="15"/>
      <c r="D557" s="15"/>
      <c r="E557" s="15"/>
      <c r="F557" s="15"/>
      <c r="G557" s="15"/>
      <c r="H557" s="15"/>
    </row>
    <row r="558" spans="1:8" ht="15.75" customHeight="1">
      <c r="A558" s="15"/>
      <c r="B558" s="15"/>
      <c r="C558" s="15"/>
      <c r="D558" s="15"/>
      <c r="E558" s="15"/>
      <c r="F558" s="15"/>
      <c r="G558" s="15"/>
      <c r="H558" s="15"/>
    </row>
    <row r="559" spans="1:8" ht="15.75" customHeight="1">
      <c r="A559" s="15"/>
      <c r="B559" s="15"/>
      <c r="C559" s="15"/>
      <c r="D559" s="15"/>
      <c r="E559" s="15"/>
      <c r="F559" s="15"/>
      <c r="G559" s="15"/>
      <c r="H559" s="15"/>
    </row>
    <row r="560" spans="1:8" ht="15.75" customHeight="1">
      <c r="A560" s="15"/>
      <c r="B560" s="15"/>
      <c r="C560" s="15"/>
      <c r="D560" s="15"/>
      <c r="E560" s="15"/>
      <c r="F560" s="15"/>
      <c r="G560" s="15"/>
      <c r="H560" s="15"/>
    </row>
    <row r="561" spans="1:8" ht="15.75" customHeight="1">
      <c r="A561" s="15"/>
      <c r="B561" s="15"/>
      <c r="C561" s="15"/>
      <c r="D561" s="15"/>
      <c r="E561" s="15"/>
      <c r="F561" s="15"/>
      <c r="G561" s="15"/>
      <c r="H561" s="15"/>
    </row>
    <row r="562" spans="1:8" ht="15.75" customHeight="1">
      <c r="A562" s="15"/>
      <c r="B562" s="15"/>
      <c r="C562" s="15"/>
      <c r="D562" s="15"/>
      <c r="E562" s="15"/>
      <c r="F562" s="15"/>
      <c r="G562" s="15"/>
      <c r="H562" s="15"/>
    </row>
    <row r="563" spans="1:8" ht="15.75" customHeight="1">
      <c r="A563" s="15"/>
      <c r="B563" s="15"/>
      <c r="C563" s="15"/>
      <c r="D563" s="15"/>
      <c r="E563" s="15"/>
      <c r="F563" s="15"/>
      <c r="G563" s="15"/>
      <c r="H563" s="15"/>
    </row>
    <row r="564" spans="1:8" ht="15.75" customHeight="1">
      <c r="A564" s="15"/>
      <c r="B564" s="15"/>
      <c r="C564" s="15"/>
      <c r="D564" s="15"/>
      <c r="E564" s="15"/>
      <c r="F564" s="15"/>
      <c r="G564" s="15"/>
      <c r="H564" s="15"/>
    </row>
    <row r="565" spans="1:8" ht="15.75" customHeight="1">
      <c r="A565" s="15"/>
      <c r="B565" s="15"/>
      <c r="C565" s="15"/>
      <c r="D565" s="15"/>
      <c r="E565" s="15"/>
      <c r="F565" s="15"/>
      <c r="G565" s="15"/>
      <c r="H565" s="15"/>
    </row>
    <row r="566" spans="1:8" ht="15.75" customHeight="1">
      <c r="A566" s="15"/>
      <c r="B566" s="15"/>
      <c r="C566" s="15"/>
      <c r="D566" s="15"/>
      <c r="E566" s="15"/>
      <c r="F566" s="15"/>
      <c r="G566" s="15"/>
      <c r="H566" s="15"/>
    </row>
    <row r="567" spans="1:8" ht="15.75" customHeight="1">
      <c r="A567" s="15"/>
      <c r="B567" s="15"/>
      <c r="C567" s="15"/>
      <c r="D567" s="15"/>
      <c r="E567" s="15"/>
      <c r="F567" s="15"/>
      <c r="G567" s="15"/>
      <c r="H567" s="15"/>
    </row>
    <row r="568" spans="1:8" ht="15.75" customHeight="1">
      <c r="A568" s="15"/>
      <c r="B568" s="15"/>
      <c r="C568" s="15"/>
      <c r="D568" s="15"/>
      <c r="E568" s="15"/>
      <c r="F568" s="15"/>
      <c r="G568" s="15"/>
      <c r="H568" s="15"/>
    </row>
    <row r="569" spans="1:8" ht="15.75" customHeight="1">
      <c r="A569" s="15"/>
      <c r="B569" s="15"/>
      <c r="C569" s="15"/>
      <c r="D569" s="15"/>
      <c r="E569" s="15"/>
      <c r="F569" s="15"/>
      <c r="G569" s="15"/>
      <c r="H569" s="15"/>
    </row>
    <row r="570" spans="1:8" ht="15.75" customHeight="1">
      <c r="A570" s="15"/>
      <c r="B570" s="15"/>
      <c r="C570" s="15"/>
      <c r="D570" s="15"/>
      <c r="E570" s="15"/>
      <c r="F570" s="15"/>
      <c r="G570" s="15"/>
      <c r="H570" s="15"/>
    </row>
    <row r="571" spans="1:8" ht="15.75" customHeight="1">
      <c r="A571" s="15"/>
      <c r="B571" s="15"/>
      <c r="C571" s="15"/>
      <c r="D571" s="15"/>
      <c r="E571" s="15"/>
      <c r="F571" s="15"/>
      <c r="G571" s="15"/>
      <c r="H571" s="15"/>
    </row>
    <row r="572" spans="1:8" ht="15.75" customHeight="1">
      <c r="A572" s="15"/>
      <c r="B572" s="15"/>
      <c r="C572" s="15"/>
      <c r="D572" s="15"/>
      <c r="E572" s="15"/>
      <c r="F572" s="15"/>
      <c r="G572" s="15"/>
      <c r="H572" s="15"/>
    </row>
    <row r="573" spans="1:8" ht="15.75" customHeight="1">
      <c r="A573" s="15"/>
      <c r="B573" s="15"/>
      <c r="C573" s="15"/>
      <c r="D573" s="15"/>
      <c r="E573" s="15"/>
      <c r="F573" s="15"/>
      <c r="G573" s="15"/>
      <c r="H573" s="15"/>
    </row>
    <row r="574" spans="1:8" ht="15.75" customHeight="1">
      <c r="A574" s="15"/>
      <c r="B574" s="15"/>
      <c r="C574" s="15"/>
      <c r="D574" s="15"/>
      <c r="E574" s="15"/>
      <c r="F574" s="15"/>
      <c r="G574" s="15"/>
      <c r="H574" s="15"/>
    </row>
    <row r="575" spans="1:8" ht="15.75" customHeight="1">
      <c r="A575" s="15"/>
      <c r="B575" s="15"/>
      <c r="C575" s="15"/>
      <c r="D575" s="15"/>
      <c r="E575" s="15"/>
      <c r="F575" s="15"/>
      <c r="G575" s="15"/>
      <c r="H575" s="15"/>
    </row>
    <row r="576" spans="1:8" ht="15.75" customHeight="1">
      <c r="A576" s="15"/>
      <c r="B576" s="15"/>
      <c r="C576" s="15"/>
      <c r="D576" s="15"/>
      <c r="E576" s="15"/>
      <c r="F576" s="15"/>
      <c r="G576" s="15"/>
      <c r="H576" s="15"/>
    </row>
    <row r="577" spans="1:8" ht="15.75" customHeight="1">
      <c r="A577" s="15"/>
      <c r="B577" s="15"/>
      <c r="C577" s="15"/>
      <c r="D577" s="15"/>
      <c r="E577" s="15"/>
      <c r="F577" s="15"/>
      <c r="G577" s="15"/>
      <c r="H577" s="15"/>
    </row>
    <row r="578" spans="1:8" ht="15.75" customHeight="1">
      <c r="A578" s="15"/>
      <c r="B578" s="15"/>
      <c r="C578" s="15"/>
      <c r="D578" s="15"/>
      <c r="E578" s="15"/>
      <c r="F578" s="15"/>
      <c r="G578" s="15"/>
      <c r="H578" s="15"/>
    </row>
    <row r="579" spans="1:8" ht="15.75" customHeight="1">
      <c r="A579" s="15"/>
      <c r="B579" s="15"/>
      <c r="C579" s="15"/>
      <c r="D579" s="15"/>
      <c r="E579" s="15"/>
      <c r="F579" s="15"/>
      <c r="G579" s="15"/>
      <c r="H579" s="15"/>
    </row>
    <row r="580" spans="1:8" ht="15.75" customHeight="1">
      <c r="A580" s="15"/>
      <c r="B580" s="15"/>
      <c r="C580" s="15"/>
      <c r="D580" s="15"/>
      <c r="E580" s="15"/>
      <c r="F580" s="15"/>
      <c r="G580" s="15"/>
      <c r="H580" s="15"/>
    </row>
    <row r="581" spans="1:8" ht="15.75" customHeight="1">
      <c r="A581" s="15"/>
      <c r="B581" s="15"/>
      <c r="C581" s="15"/>
      <c r="D581" s="15"/>
      <c r="E581" s="15"/>
      <c r="F581" s="15"/>
      <c r="G581" s="15"/>
      <c r="H581" s="15"/>
    </row>
    <row r="582" spans="1:8" ht="15.75" customHeight="1">
      <c r="A582" s="15"/>
      <c r="B582" s="15"/>
      <c r="C582" s="15"/>
      <c r="D582" s="15"/>
      <c r="E582" s="15"/>
      <c r="F582" s="15"/>
      <c r="G582" s="15"/>
      <c r="H582" s="15"/>
    </row>
    <row r="583" spans="1:8" ht="15.75" customHeight="1">
      <c r="A583" s="15"/>
      <c r="B583" s="15"/>
      <c r="C583" s="15"/>
      <c r="D583" s="15"/>
      <c r="E583" s="15"/>
      <c r="F583" s="15"/>
      <c r="G583" s="15"/>
      <c r="H583" s="15"/>
    </row>
    <row r="584" spans="1:8" ht="15.75" customHeight="1">
      <c r="A584" s="15"/>
      <c r="B584" s="15"/>
      <c r="C584" s="15"/>
      <c r="D584" s="15"/>
      <c r="E584" s="15"/>
      <c r="F584" s="15"/>
      <c r="G584" s="15"/>
      <c r="H584" s="15"/>
    </row>
    <row r="585" spans="1:8" ht="15.75" customHeight="1">
      <c r="A585" s="15"/>
      <c r="B585" s="15"/>
      <c r="C585" s="15"/>
      <c r="D585" s="15"/>
      <c r="E585" s="15"/>
      <c r="F585" s="15"/>
      <c r="G585" s="15"/>
      <c r="H585" s="15"/>
    </row>
    <row r="586" spans="1:8" ht="15.75" customHeight="1">
      <c r="A586" s="15"/>
      <c r="B586" s="15"/>
      <c r="C586" s="15"/>
      <c r="D586" s="15"/>
      <c r="E586" s="15"/>
      <c r="F586" s="15"/>
      <c r="G586" s="15"/>
      <c r="H586" s="15"/>
    </row>
    <row r="587" spans="1:8" ht="15.75" customHeight="1">
      <c r="A587" s="15"/>
      <c r="B587" s="15"/>
      <c r="C587" s="15"/>
      <c r="D587" s="15"/>
      <c r="E587" s="15"/>
      <c r="F587" s="15"/>
      <c r="G587" s="15"/>
      <c r="H587" s="15"/>
    </row>
    <row r="588" spans="1:8" ht="15.75" customHeight="1">
      <c r="A588" s="15"/>
      <c r="B588" s="15"/>
      <c r="C588" s="15"/>
      <c r="D588" s="15"/>
      <c r="E588" s="15"/>
      <c r="F588" s="15"/>
      <c r="G588" s="15"/>
      <c r="H588" s="15"/>
    </row>
    <row r="589" spans="1:8" ht="15.75" customHeight="1">
      <c r="A589" s="15"/>
      <c r="B589" s="15"/>
      <c r="C589" s="15"/>
      <c r="D589" s="15"/>
      <c r="E589" s="15"/>
      <c r="F589" s="15"/>
      <c r="G589" s="15"/>
      <c r="H589" s="15"/>
    </row>
    <row r="590" spans="1:8" ht="15.75" customHeight="1">
      <c r="A590" s="15"/>
      <c r="B590" s="15"/>
      <c r="C590" s="15"/>
      <c r="D590" s="15"/>
      <c r="E590" s="15"/>
      <c r="F590" s="15"/>
      <c r="G590" s="15"/>
      <c r="H590" s="15"/>
    </row>
    <row r="591" spans="1:8" ht="15.75" customHeight="1">
      <c r="A591" s="15"/>
      <c r="B591" s="15"/>
      <c r="C591" s="15"/>
      <c r="D591" s="15"/>
      <c r="E591" s="15"/>
      <c r="F591" s="15"/>
      <c r="G591" s="15"/>
      <c r="H591" s="15"/>
    </row>
    <row r="592" spans="1:8" ht="15.75" customHeight="1">
      <c r="A592" s="15"/>
      <c r="B592" s="15"/>
      <c r="C592" s="15"/>
      <c r="D592" s="15"/>
      <c r="E592" s="15"/>
      <c r="F592" s="15"/>
      <c r="G592" s="15"/>
      <c r="H592" s="15"/>
    </row>
    <row r="593" spans="1:8" ht="15.75" customHeight="1">
      <c r="A593" s="15"/>
      <c r="B593" s="15"/>
      <c r="C593" s="15"/>
      <c r="D593" s="15"/>
      <c r="E593" s="15"/>
      <c r="F593" s="15"/>
      <c r="G593" s="15"/>
      <c r="H593" s="15"/>
    </row>
    <row r="594" spans="1:8" ht="15.75" customHeight="1">
      <c r="A594" s="15"/>
      <c r="B594" s="15"/>
      <c r="C594" s="15"/>
      <c r="D594" s="15"/>
      <c r="E594" s="15"/>
      <c r="F594" s="15"/>
      <c r="G594" s="15"/>
      <c r="H594" s="15"/>
    </row>
    <row r="595" spans="1:8" ht="15.75" customHeight="1">
      <c r="A595" s="15"/>
      <c r="B595" s="15"/>
      <c r="C595" s="15"/>
      <c r="D595" s="15"/>
      <c r="E595" s="15"/>
      <c r="F595" s="15"/>
      <c r="G595" s="15"/>
      <c r="H595" s="15"/>
    </row>
    <row r="596" spans="1:8" ht="15.75" customHeight="1">
      <c r="A596" s="15"/>
      <c r="B596" s="15"/>
      <c r="C596" s="15"/>
      <c r="D596" s="15"/>
      <c r="E596" s="15"/>
      <c r="F596" s="15"/>
      <c r="G596" s="15"/>
      <c r="H596" s="15"/>
    </row>
    <row r="597" spans="1:8" ht="15.75" customHeight="1">
      <c r="A597" s="15"/>
      <c r="B597" s="15"/>
      <c r="C597" s="15"/>
      <c r="D597" s="15"/>
      <c r="E597" s="15"/>
      <c r="F597" s="15"/>
      <c r="G597" s="15"/>
      <c r="H597" s="15"/>
    </row>
    <row r="598" spans="1:8" ht="15.75" customHeight="1">
      <c r="A598" s="15"/>
      <c r="B598" s="15"/>
      <c r="C598" s="15"/>
      <c r="D598" s="15"/>
      <c r="E598" s="15"/>
      <c r="F598" s="15"/>
      <c r="G598" s="15"/>
      <c r="H598" s="15"/>
    </row>
    <row r="599" spans="1:8" ht="15.75" customHeight="1">
      <c r="A599" s="15"/>
      <c r="B599" s="15"/>
      <c r="C599" s="15"/>
      <c r="D599" s="15"/>
      <c r="E599" s="15"/>
      <c r="F599" s="15"/>
      <c r="G599" s="15"/>
      <c r="H599" s="15"/>
    </row>
    <row r="600" spans="1:8" ht="15.75" customHeight="1">
      <c r="A600" s="15"/>
      <c r="B600" s="15"/>
      <c r="C600" s="15"/>
      <c r="D600" s="15"/>
      <c r="E600" s="15"/>
      <c r="F600" s="15"/>
      <c r="G600" s="15"/>
      <c r="H600" s="15"/>
    </row>
    <row r="601" spans="1:8" ht="15.75" customHeight="1">
      <c r="A601" s="15"/>
      <c r="B601" s="15"/>
      <c r="C601" s="15"/>
      <c r="D601" s="15"/>
      <c r="E601" s="15"/>
      <c r="F601" s="15"/>
      <c r="G601" s="15"/>
      <c r="H601" s="15"/>
    </row>
    <row r="602" spans="1:8" ht="15.75" customHeight="1">
      <c r="A602" s="15"/>
      <c r="B602" s="15"/>
      <c r="C602" s="15"/>
      <c r="D602" s="15"/>
      <c r="E602" s="15"/>
      <c r="F602" s="15"/>
      <c r="G602" s="15"/>
      <c r="H602" s="15"/>
    </row>
    <row r="603" spans="1:8" ht="15.75" customHeight="1">
      <c r="A603" s="15"/>
      <c r="B603" s="15"/>
      <c r="C603" s="15"/>
      <c r="D603" s="15"/>
      <c r="E603" s="15"/>
      <c r="F603" s="15"/>
      <c r="G603" s="15"/>
      <c r="H603" s="15"/>
    </row>
    <row r="604" spans="1:8" ht="15.75" customHeight="1">
      <c r="A604" s="15"/>
      <c r="B604" s="15"/>
      <c r="C604" s="15"/>
      <c r="D604" s="15"/>
      <c r="E604" s="15"/>
      <c r="F604" s="15"/>
      <c r="G604" s="15"/>
      <c r="H604" s="15"/>
    </row>
    <row r="605" spans="1:8" ht="15.75" customHeight="1">
      <c r="A605" s="15"/>
      <c r="B605" s="15"/>
      <c r="C605" s="15"/>
      <c r="D605" s="15"/>
      <c r="E605" s="15"/>
      <c r="F605" s="15"/>
      <c r="G605" s="15"/>
      <c r="H605" s="15"/>
    </row>
    <row r="606" spans="1:8" ht="15.75" customHeight="1">
      <c r="A606" s="15"/>
      <c r="B606" s="15"/>
      <c r="C606" s="15"/>
      <c r="D606" s="15"/>
      <c r="E606" s="15"/>
      <c r="F606" s="15"/>
      <c r="G606" s="15"/>
      <c r="H606" s="15"/>
    </row>
    <row r="607" spans="1:8" ht="15.75" customHeight="1">
      <c r="A607" s="15"/>
      <c r="B607" s="15"/>
      <c r="C607" s="15"/>
      <c r="D607" s="15"/>
      <c r="E607" s="15"/>
      <c r="F607" s="15"/>
      <c r="G607" s="15"/>
      <c r="H607" s="15"/>
    </row>
    <row r="608" spans="1:8" ht="15.75" customHeight="1">
      <c r="A608" s="15"/>
      <c r="B608" s="15"/>
      <c r="C608" s="15"/>
      <c r="D608" s="15"/>
      <c r="E608" s="15"/>
      <c r="F608" s="15"/>
      <c r="G608" s="15"/>
      <c r="H608" s="15"/>
    </row>
    <row r="609" spans="1:8" ht="15.75" customHeight="1">
      <c r="A609" s="15"/>
      <c r="B609" s="15"/>
      <c r="C609" s="15"/>
      <c r="D609" s="15"/>
      <c r="E609" s="15"/>
      <c r="F609" s="15"/>
      <c r="G609" s="15"/>
      <c r="H609" s="15"/>
    </row>
    <row r="610" spans="1:8" ht="15.75" customHeight="1">
      <c r="A610" s="15"/>
      <c r="B610" s="15"/>
      <c r="C610" s="15"/>
      <c r="D610" s="15"/>
      <c r="E610" s="15"/>
      <c r="F610" s="15"/>
      <c r="G610" s="15"/>
      <c r="H610" s="15"/>
    </row>
    <row r="611" spans="1:8" ht="15.75" customHeight="1">
      <c r="A611" s="15"/>
      <c r="B611" s="15"/>
      <c r="C611" s="15"/>
      <c r="D611" s="15"/>
      <c r="E611" s="15"/>
      <c r="F611" s="15"/>
      <c r="G611" s="15"/>
      <c r="H611" s="15"/>
    </row>
    <row r="612" spans="1:8" ht="15.75" customHeight="1">
      <c r="A612" s="15"/>
      <c r="B612" s="15"/>
      <c r="C612" s="15"/>
      <c r="D612" s="15"/>
      <c r="E612" s="15"/>
      <c r="F612" s="15"/>
      <c r="G612" s="15"/>
      <c r="H612" s="15"/>
    </row>
    <row r="613" spans="1:8" ht="15.75" customHeight="1">
      <c r="A613" s="15"/>
      <c r="B613" s="15"/>
      <c r="C613" s="15"/>
      <c r="D613" s="15"/>
      <c r="E613" s="15"/>
      <c r="F613" s="15"/>
      <c r="G613" s="15"/>
      <c r="H613" s="15"/>
    </row>
    <row r="614" spans="1:8" ht="15.75" customHeight="1">
      <c r="A614" s="15"/>
      <c r="B614" s="15"/>
      <c r="C614" s="15"/>
      <c r="D614" s="15"/>
      <c r="E614" s="15"/>
      <c r="F614" s="15"/>
      <c r="G614" s="15"/>
      <c r="H614" s="15"/>
    </row>
    <row r="615" spans="1:8" ht="15.75" customHeight="1">
      <c r="A615" s="15"/>
      <c r="B615" s="15"/>
      <c r="C615" s="15"/>
      <c r="D615" s="15"/>
      <c r="E615" s="15"/>
      <c r="F615" s="15"/>
      <c r="G615" s="15"/>
      <c r="H615" s="15"/>
    </row>
    <row r="616" spans="1:8" ht="15.75" customHeight="1">
      <c r="A616" s="15"/>
      <c r="B616" s="15"/>
      <c r="C616" s="15"/>
      <c r="D616" s="15"/>
      <c r="E616" s="15"/>
      <c r="F616" s="15"/>
      <c r="G616" s="15"/>
      <c r="H616" s="15"/>
    </row>
    <row r="617" spans="1:8" ht="15.75" customHeight="1">
      <c r="A617" s="15"/>
      <c r="B617" s="15"/>
      <c r="C617" s="15"/>
      <c r="D617" s="15"/>
      <c r="E617" s="15"/>
      <c r="F617" s="15"/>
      <c r="G617" s="15"/>
      <c r="H617" s="15"/>
    </row>
    <row r="618" spans="1:8" ht="15.75" customHeight="1">
      <c r="A618" s="15"/>
      <c r="B618" s="15"/>
      <c r="C618" s="15"/>
      <c r="D618" s="15"/>
      <c r="E618" s="15"/>
      <c r="F618" s="15"/>
      <c r="G618" s="15"/>
      <c r="H618" s="15"/>
    </row>
    <row r="619" spans="1:8" ht="15.75" customHeight="1">
      <c r="A619" s="15"/>
      <c r="B619" s="15"/>
      <c r="C619" s="15"/>
      <c r="D619" s="15"/>
      <c r="E619" s="15"/>
      <c r="F619" s="15"/>
      <c r="G619" s="15"/>
      <c r="H619" s="15"/>
    </row>
    <row r="620" spans="1:8" ht="15.75" customHeight="1">
      <c r="A620" s="15"/>
      <c r="B620" s="15"/>
      <c r="C620" s="15"/>
      <c r="D620" s="15"/>
      <c r="E620" s="15"/>
      <c r="F620" s="15"/>
      <c r="G620" s="15"/>
      <c r="H620" s="15"/>
    </row>
    <row r="621" spans="1:8" ht="15.75" customHeight="1">
      <c r="A621" s="15"/>
      <c r="B621" s="15"/>
      <c r="C621" s="15"/>
      <c r="D621" s="15"/>
      <c r="E621" s="15"/>
      <c r="F621" s="15"/>
      <c r="G621" s="15"/>
      <c r="H621" s="15"/>
    </row>
    <row r="622" spans="1:8" ht="15.75" customHeight="1">
      <c r="A622" s="15"/>
      <c r="B622" s="15"/>
      <c r="C622" s="15"/>
      <c r="D622" s="15"/>
      <c r="E622" s="15"/>
      <c r="F622" s="15"/>
      <c r="G622" s="15"/>
      <c r="H622" s="15"/>
    </row>
    <row r="623" spans="1:8" ht="15.75" customHeight="1">
      <c r="A623" s="15"/>
      <c r="B623" s="15"/>
      <c r="C623" s="15"/>
      <c r="D623" s="15"/>
      <c r="E623" s="15"/>
      <c r="F623" s="15"/>
      <c r="G623" s="15"/>
      <c r="H623" s="15"/>
    </row>
    <row r="624" spans="1:8" ht="15.75" customHeight="1">
      <c r="A624" s="15"/>
      <c r="B624" s="15"/>
      <c r="C624" s="15"/>
      <c r="D624" s="15"/>
      <c r="E624" s="15"/>
      <c r="F624" s="15"/>
      <c r="G624" s="15"/>
      <c r="H624" s="15"/>
    </row>
    <row r="625" spans="1:8" ht="15.75" customHeight="1">
      <c r="A625" s="15"/>
      <c r="B625" s="15"/>
      <c r="C625" s="15"/>
      <c r="D625" s="15"/>
      <c r="E625" s="15"/>
      <c r="F625" s="15"/>
      <c r="G625" s="15"/>
      <c r="H625" s="15"/>
    </row>
    <row r="626" spans="1:8" ht="15.75" customHeight="1">
      <c r="A626" s="15"/>
      <c r="B626" s="15"/>
      <c r="C626" s="15"/>
      <c r="D626" s="15"/>
      <c r="E626" s="15"/>
      <c r="F626" s="15"/>
      <c r="G626" s="15"/>
      <c r="H626" s="15"/>
    </row>
    <row r="627" spans="1:8" ht="15.75" customHeight="1">
      <c r="A627" s="15"/>
      <c r="B627" s="15"/>
      <c r="C627" s="15"/>
      <c r="D627" s="15"/>
      <c r="E627" s="15"/>
      <c r="F627" s="15"/>
      <c r="G627" s="15"/>
      <c r="H627" s="15"/>
    </row>
    <row r="628" spans="1:8" ht="15.75" customHeight="1">
      <c r="A628" s="15"/>
      <c r="B628" s="15"/>
      <c r="C628" s="15"/>
      <c r="D628" s="15"/>
      <c r="E628" s="15"/>
      <c r="F628" s="15"/>
      <c r="G628" s="15"/>
      <c r="H628" s="15"/>
    </row>
    <row r="629" spans="1:8" ht="15.75" customHeight="1">
      <c r="A629" s="15"/>
      <c r="B629" s="15"/>
      <c r="C629" s="15"/>
      <c r="D629" s="15"/>
      <c r="E629" s="15"/>
      <c r="F629" s="15"/>
      <c r="G629" s="15"/>
      <c r="H629" s="15"/>
    </row>
    <row r="630" spans="1:8" ht="15.75" customHeight="1">
      <c r="A630" s="15"/>
      <c r="B630" s="15"/>
      <c r="C630" s="15"/>
      <c r="D630" s="15"/>
      <c r="E630" s="15"/>
      <c r="F630" s="15"/>
      <c r="G630" s="15"/>
      <c r="H630" s="15"/>
    </row>
    <row r="631" spans="1:8" ht="15.75" customHeight="1">
      <c r="A631" s="15"/>
      <c r="B631" s="15"/>
      <c r="C631" s="15"/>
      <c r="D631" s="15"/>
      <c r="E631" s="15"/>
      <c r="F631" s="15"/>
      <c r="G631" s="15"/>
      <c r="H631" s="15"/>
    </row>
    <row r="632" spans="1:8" ht="15.75" customHeight="1">
      <c r="A632" s="15"/>
      <c r="B632" s="15"/>
      <c r="C632" s="15"/>
      <c r="D632" s="15"/>
      <c r="E632" s="15"/>
      <c r="F632" s="15"/>
      <c r="G632" s="15"/>
      <c r="H632" s="15"/>
    </row>
    <row r="633" spans="1:8" ht="15.75" customHeight="1">
      <c r="A633" s="15"/>
      <c r="B633" s="15"/>
      <c r="C633" s="15"/>
      <c r="D633" s="15"/>
      <c r="E633" s="15"/>
      <c r="F633" s="15"/>
      <c r="G633" s="15"/>
      <c r="H633" s="15"/>
    </row>
    <row r="634" spans="1:8" ht="15.75" customHeight="1">
      <c r="A634" s="15"/>
      <c r="B634" s="15"/>
      <c r="C634" s="15"/>
      <c r="D634" s="15"/>
      <c r="E634" s="15"/>
      <c r="F634" s="15"/>
      <c r="G634" s="15"/>
      <c r="H634" s="15"/>
    </row>
    <row r="635" spans="1:8" ht="15.75" customHeight="1">
      <c r="A635" s="15"/>
      <c r="B635" s="15"/>
      <c r="C635" s="15"/>
      <c r="D635" s="15"/>
      <c r="E635" s="15"/>
      <c r="F635" s="15"/>
      <c r="G635" s="15"/>
      <c r="H635" s="15"/>
    </row>
    <row r="636" spans="1:8" ht="15.75" customHeight="1">
      <c r="A636" s="15"/>
      <c r="B636" s="15"/>
      <c r="C636" s="15"/>
      <c r="D636" s="15"/>
      <c r="E636" s="15"/>
      <c r="F636" s="15"/>
      <c r="G636" s="15"/>
      <c r="H636" s="15"/>
    </row>
    <row r="637" spans="1:8" ht="15.75" customHeight="1">
      <c r="A637" s="15"/>
      <c r="B637" s="15"/>
      <c r="C637" s="15"/>
      <c r="D637" s="15"/>
      <c r="E637" s="15"/>
      <c r="F637" s="15"/>
      <c r="G637" s="15"/>
      <c r="H637" s="15"/>
    </row>
    <row r="638" spans="1:8" ht="15.75" customHeight="1">
      <c r="A638" s="15"/>
      <c r="B638" s="15"/>
      <c r="C638" s="15"/>
      <c r="D638" s="15"/>
      <c r="E638" s="15"/>
      <c r="F638" s="15"/>
      <c r="G638" s="15"/>
      <c r="H638" s="15"/>
    </row>
    <row r="639" spans="1:8" ht="15.75" customHeight="1">
      <c r="A639" s="15"/>
      <c r="B639" s="15"/>
      <c r="C639" s="15"/>
      <c r="D639" s="15"/>
      <c r="E639" s="15"/>
      <c r="F639" s="15"/>
      <c r="G639" s="15"/>
      <c r="H639" s="15"/>
    </row>
    <row r="640" spans="1:8" ht="15.75" customHeight="1">
      <c r="A640" s="15"/>
      <c r="B640" s="15"/>
      <c r="C640" s="15"/>
      <c r="D640" s="15"/>
      <c r="E640" s="15"/>
      <c r="F640" s="15"/>
      <c r="G640" s="15"/>
      <c r="H640" s="15"/>
    </row>
    <row r="641" spans="1:8" ht="15.75" customHeight="1">
      <c r="A641" s="15"/>
      <c r="B641" s="15"/>
      <c r="C641" s="15"/>
      <c r="D641" s="15"/>
      <c r="E641" s="15"/>
      <c r="F641" s="15"/>
      <c r="G641" s="15"/>
      <c r="H641" s="15"/>
    </row>
    <row r="642" spans="1:8" ht="15.75" customHeight="1">
      <c r="A642" s="15"/>
      <c r="B642" s="15"/>
      <c r="C642" s="15"/>
      <c r="D642" s="15"/>
      <c r="E642" s="15"/>
      <c r="F642" s="15"/>
      <c r="G642" s="15"/>
      <c r="H642" s="15"/>
    </row>
    <row r="643" spans="1:8" ht="15.75" customHeight="1">
      <c r="A643" s="15"/>
      <c r="B643" s="15"/>
      <c r="C643" s="15"/>
      <c r="D643" s="15"/>
      <c r="E643" s="15"/>
      <c r="F643" s="15"/>
      <c r="G643" s="15"/>
      <c r="H643" s="15"/>
    </row>
    <row r="644" spans="1:8" ht="15.75" customHeight="1">
      <c r="A644" s="15"/>
      <c r="B644" s="15"/>
      <c r="C644" s="15"/>
      <c r="D644" s="15"/>
      <c r="E644" s="15"/>
      <c r="F644" s="15"/>
      <c r="G644" s="15"/>
      <c r="H644" s="15"/>
    </row>
    <row r="645" spans="1:8" ht="15.75" customHeight="1">
      <c r="A645" s="15"/>
      <c r="B645" s="15"/>
      <c r="C645" s="15"/>
      <c r="D645" s="15"/>
      <c r="E645" s="15"/>
      <c r="F645" s="15"/>
      <c r="G645" s="15"/>
      <c r="H645" s="15"/>
    </row>
    <row r="646" spans="1:8" ht="15.75" customHeight="1">
      <c r="A646" s="15"/>
      <c r="B646" s="15"/>
      <c r="C646" s="15"/>
      <c r="D646" s="15"/>
      <c r="E646" s="15"/>
      <c r="F646" s="15"/>
      <c r="G646" s="15"/>
      <c r="H646" s="15"/>
    </row>
    <row r="647" spans="1:8" ht="15.75" customHeight="1">
      <c r="A647" s="15"/>
      <c r="B647" s="15"/>
      <c r="C647" s="15"/>
      <c r="D647" s="15"/>
      <c r="E647" s="15"/>
      <c r="F647" s="15"/>
      <c r="G647" s="15"/>
      <c r="H647" s="15"/>
    </row>
    <row r="648" spans="1:8" ht="15.75" customHeight="1">
      <c r="A648" s="15"/>
      <c r="B648" s="15"/>
      <c r="C648" s="15"/>
      <c r="D648" s="15"/>
      <c r="E648" s="15"/>
      <c r="F648" s="15"/>
      <c r="G648" s="15"/>
      <c r="H648" s="15"/>
    </row>
    <row r="649" spans="1:8" ht="15.75" customHeight="1">
      <c r="A649" s="15"/>
      <c r="B649" s="15"/>
      <c r="C649" s="15"/>
      <c r="D649" s="15"/>
      <c r="E649" s="15"/>
      <c r="F649" s="15"/>
      <c r="G649" s="15"/>
      <c r="H649" s="15"/>
    </row>
    <row r="650" spans="1:8" ht="15.75" customHeight="1">
      <c r="A650" s="15"/>
      <c r="B650" s="15"/>
      <c r="C650" s="15"/>
      <c r="D650" s="15"/>
      <c r="E650" s="15"/>
      <c r="F650" s="15"/>
      <c r="G650" s="15"/>
      <c r="H650" s="15"/>
    </row>
    <row r="651" spans="1:8" ht="15.75" customHeight="1">
      <c r="A651" s="15"/>
      <c r="B651" s="15"/>
      <c r="C651" s="15"/>
      <c r="D651" s="15"/>
      <c r="E651" s="15"/>
      <c r="F651" s="15"/>
      <c r="G651" s="15"/>
      <c r="H651" s="15"/>
    </row>
    <row r="652" spans="1:8" ht="15.75" customHeight="1">
      <c r="A652" s="15"/>
      <c r="B652" s="15"/>
      <c r="C652" s="15"/>
      <c r="D652" s="15"/>
      <c r="E652" s="15"/>
      <c r="F652" s="15"/>
      <c r="G652" s="15"/>
      <c r="H652" s="15"/>
    </row>
    <row r="653" spans="1:8" ht="15.75" customHeight="1">
      <c r="A653" s="15"/>
      <c r="B653" s="15"/>
      <c r="C653" s="15"/>
      <c r="D653" s="15"/>
      <c r="E653" s="15"/>
      <c r="F653" s="15"/>
      <c r="G653" s="15"/>
      <c r="H653" s="15"/>
    </row>
    <row r="654" spans="1:8" ht="15.75" customHeight="1">
      <c r="A654" s="15"/>
      <c r="B654" s="15"/>
      <c r="C654" s="15"/>
      <c r="D654" s="15"/>
      <c r="E654" s="15"/>
      <c r="F654" s="15"/>
      <c r="G654" s="15"/>
      <c r="H654" s="15"/>
    </row>
    <row r="655" spans="1:8" ht="15.75" customHeight="1">
      <c r="A655" s="15"/>
      <c r="B655" s="15"/>
      <c r="C655" s="15"/>
      <c r="D655" s="15"/>
      <c r="E655" s="15"/>
      <c r="F655" s="15"/>
      <c r="G655" s="15"/>
      <c r="H655" s="15"/>
    </row>
    <row r="656" spans="1:8" ht="15.75" customHeight="1">
      <c r="A656" s="15"/>
      <c r="B656" s="15"/>
      <c r="C656" s="15"/>
      <c r="D656" s="15"/>
      <c r="E656" s="15"/>
      <c r="F656" s="15"/>
      <c r="G656" s="15"/>
      <c r="H656" s="15"/>
    </row>
    <row r="657" spans="1:8" ht="15.75" customHeight="1">
      <c r="A657" s="15"/>
      <c r="B657" s="15"/>
      <c r="C657" s="15"/>
      <c r="D657" s="15"/>
      <c r="E657" s="15"/>
      <c r="F657" s="15"/>
      <c r="G657" s="15"/>
      <c r="H657" s="15"/>
    </row>
    <row r="658" spans="1:8" ht="15.75" customHeight="1">
      <c r="A658" s="15"/>
      <c r="B658" s="15"/>
      <c r="C658" s="15"/>
      <c r="D658" s="15"/>
      <c r="E658" s="15"/>
      <c r="F658" s="15"/>
      <c r="G658" s="15"/>
      <c r="H658" s="15"/>
    </row>
    <row r="659" spans="1:8" ht="15.75" customHeight="1">
      <c r="A659" s="15"/>
      <c r="B659" s="15"/>
      <c r="C659" s="15"/>
      <c r="D659" s="15"/>
      <c r="E659" s="15"/>
      <c r="F659" s="15"/>
      <c r="G659" s="15"/>
      <c r="H659" s="15"/>
    </row>
    <row r="660" spans="1:8" ht="15.75" customHeight="1">
      <c r="A660" s="15"/>
      <c r="B660" s="15"/>
      <c r="C660" s="15"/>
      <c r="D660" s="15"/>
      <c r="E660" s="15"/>
      <c r="F660" s="15"/>
      <c r="G660" s="15"/>
      <c r="H660" s="15"/>
    </row>
    <row r="661" spans="1:8" ht="15.75" customHeight="1">
      <c r="A661" s="15"/>
      <c r="B661" s="15"/>
      <c r="C661" s="15"/>
      <c r="D661" s="15"/>
      <c r="E661" s="15"/>
      <c r="F661" s="15"/>
      <c r="G661" s="15"/>
      <c r="H661" s="15"/>
    </row>
    <row r="662" spans="1:8" ht="15.75" customHeight="1">
      <c r="A662" s="15"/>
      <c r="B662" s="15"/>
      <c r="C662" s="15"/>
      <c r="D662" s="15"/>
      <c r="E662" s="15"/>
      <c r="F662" s="15"/>
      <c r="G662" s="15"/>
      <c r="H662" s="15"/>
    </row>
    <row r="663" spans="1:8" ht="15.75" customHeight="1">
      <c r="A663" s="15"/>
      <c r="B663" s="15"/>
      <c r="C663" s="15"/>
      <c r="D663" s="15"/>
      <c r="E663" s="15"/>
      <c r="F663" s="15"/>
      <c r="G663" s="15"/>
      <c r="H663" s="15"/>
    </row>
    <row r="664" spans="1:8" ht="15.75" customHeight="1">
      <c r="A664" s="15"/>
      <c r="B664" s="15"/>
      <c r="C664" s="15"/>
      <c r="D664" s="15"/>
      <c r="E664" s="15"/>
      <c r="F664" s="15"/>
      <c r="G664" s="15"/>
      <c r="H664" s="15"/>
    </row>
    <row r="665" spans="1:8" ht="15.75" customHeight="1">
      <c r="A665" s="15"/>
      <c r="B665" s="15"/>
      <c r="C665" s="15"/>
      <c r="D665" s="15"/>
      <c r="E665" s="15"/>
      <c r="F665" s="15"/>
      <c r="G665" s="15"/>
      <c r="H665" s="15"/>
    </row>
    <row r="666" spans="1:8" ht="15.75" customHeight="1">
      <c r="A666" s="15"/>
      <c r="B666" s="15"/>
      <c r="C666" s="15"/>
      <c r="D666" s="15"/>
      <c r="E666" s="15"/>
      <c r="F666" s="15"/>
      <c r="G666" s="15"/>
      <c r="H666" s="15"/>
    </row>
    <row r="667" spans="1:8" ht="15.75" customHeight="1">
      <c r="A667" s="15"/>
      <c r="B667" s="15"/>
      <c r="C667" s="15"/>
      <c r="D667" s="15"/>
      <c r="E667" s="15"/>
      <c r="F667" s="15"/>
      <c r="G667" s="15"/>
      <c r="H667" s="15"/>
    </row>
    <row r="668" spans="1:8" ht="15.75" customHeight="1">
      <c r="A668" s="15"/>
      <c r="B668" s="15"/>
      <c r="C668" s="15"/>
      <c r="D668" s="15"/>
      <c r="E668" s="15"/>
      <c r="F668" s="15"/>
      <c r="G668" s="15"/>
      <c r="H668" s="15"/>
    </row>
    <row r="669" spans="1:8" ht="15.75" customHeight="1">
      <c r="A669" s="15"/>
      <c r="B669" s="15"/>
      <c r="C669" s="15"/>
      <c r="D669" s="15"/>
      <c r="E669" s="15"/>
      <c r="F669" s="15"/>
      <c r="G669" s="15"/>
      <c r="H669" s="15"/>
    </row>
    <row r="670" spans="1:8" ht="15.75" customHeight="1">
      <c r="A670" s="15"/>
      <c r="B670" s="15"/>
      <c r="C670" s="15"/>
      <c r="D670" s="15"/>
      <c r="E670" s="15"/>
      <c r="F670" s="15"/>
      <c r="G670" s="15"/>
      <c r="H670" s="15"/>
    </row>
    <row r="671" spans="1:8" ht="15.75" customHeight="1">
      <c r="A671" s="15"/>
      <c r="B671" s="15"/>
      <c r="C671" s="15"/>
      <c r="D671" s="15"/>
      <c r="E671" s="15"/>
      <c r="F671" s="15"/>
      <c r="G671" s="15"/>
      <c r="H671" s="15"/>
    </row>
    <row r="672" spans="1:8" ht="15.75" customHeight="1">
      <c r="A672" s="15"/>
      <c r="B672" s="15"/>
      <c r="C672" s="15"/>
      <c r="D672" s="15"/>
      <c r="E672" s="15"/>
      <c r="F672" s="15"/>
      <c r="G672" s="15"/>
      <c r="H672" s="15"/>
    </row>
    <row r="673" spans="1:8" ht="15.75" customHeight="1">
      <c r="A673" s="15"/>
      <c r="B673" s="15"/>
      <c r="C673" s="15"/>
      <c r="D673" s="15"/>
      <c r="E673" s="15"/>
      <c r="F673" s="15"/>
      <c r="G673" s="15"/>
      <c r="H673" s="15"/>
    </row>
    <row r="674" spans="1:8" ht="15.75" customHeight="1">
      <c r="A674" s="15"/>
      <c r="B674" s="15"/>
      <c r="C674" s="15"/>
      <c r="D674" s="15"/>
      <c r="E674" s="15"/>
      <c r="F674" s="15"/>
      <c r="G674" s="15"/>
      <c r="H674" s="15"/>
    </row>
    <row r="675" spans="1:8" ht="15.75" customHeight="1">
      <c r="A675" s="15"/>
      <c r="B675" s="15"/>
      <c r="C675" s="15"/>
      <c r="D675" s="15"/>
      <c r="E675" s="15"/>
      <c r="F675" s="15"/>
      <c r="G675" s="15"/>
      <c r="H675" s="15"/>
    </row>
    <row r="676" spans="1:8" ht="15.75" customHeight="1">
      <c r="A676" s="15"/>
      <c r="B676" s="15"/>
      <c r="C676" s="15"/>
      <c r="D676" s="15"/>
      <c r="E676" s="15"/>
      <c r="F676" s="15"/>
      <c r="G676" s="15"/>
      <c r="H676" s="15"/>
    </row>
    <row r="677" spans="1:8" ht="15.75" customHeight="1">
      <c r="A677" s="15"/>
      <c r="B677" s="15"/>
      <c r="C677" s="15"/>
      <c r="D677" s="15"/>
      <c r="E677" s="15"/>
      <c r="F677" s="15"/>
      <c r="G677" s="15"/>
      <c r="H677" s="15"/>
    </row>
    <row r="678" spans="1:8" ht="15.75" customHeight="1">
      <c r="A678" s="15"/>
      <c r="B678" s="15"/>
      <c r="C678" s="15"/>
      <c r="D678" s="15"/>
      <c r="E678" s="15"/>
      <c r="F678" s="15"/>
      <c r="G678" s="15"/>
      <c r="H678" s="15"/>
    </row>
    <row r="679" spans="1:8" ht="15.75" customHeight="1">
      <c r="A679" s="15"/>
      <c r="B679" s="15"/>
      <c r="C679" s="15"/>
      <c r="D679" s="15"/>
      <c r="E679" s="15"/>
      <c r="F679" s="15"/>
      <c r="G679" s="15"/>
      <c r="H679" s="15"/>
    </row>
    <row r="680" spans="1:8" ht="15.75" customHeight="1">
      <c r="A680" s="15"/>
      <c r="B680" s="15"/>
      <c r="C680" s="15"/>
      <c r="D680" s="15"/>
      <c r="E680" s="15"/>
      <c r="F680" s="15"/>
      <c r="G680" s="15"/>
      <c r="H680" s="15"/>
    </row>
    <row r="681" spans="1:8" ht="15.75" customHeight="1">
      <c r="A681" s="15"/>
      <c r="B681" s="15"/>
      <c r="C681" s="15"/>
      <c r="D681" s="15"/>
      <c r="E681" s="15"/>
      <c r="F681" s="15"/>
      <c r="G681" s="15"/>
      <c r="H681" s="15"/>
    </row>
    <row r="682" spans="1:8" ht="15.75" customHeight="1">
      <c r="A682" s="15"/>
      <c r="B682" s="15"/>
      <c r="C682" s="15"/>
      <c r="D682" s="15"/>
      <c r="E682" s="15"/>
      <c r="F682" s="15"/>
      <c r="G682" s="15"/>
      <c r="H682" s="15"/>
    </row>
    <row r="683" spans="1:8" ht="15.75" customHeight="1">
      <c r="A683" s="15"/>
      <c r="B683" s="15"/>
      <c r="C683" s="15"/>
      <c r="D683" s="15"/>
      <c r="E683" s="15"/>
      <c r="F683" s="15"/>
      <c r="G683" s="15"/>
      <c r="H683" s="15"/>
    </row>
    <row r="684" spans="1:8" ht="15.75" customHeight="1">
      <c r="A684" s="15"/>
      <c r="B684" s="15"/>
      <c r="C684" s="15"/>
      <c r="D684" s="15"/>
      <c r="E684" s="15"/>
      <c r="F684" s="15"/>
      <c r="G684" s="15"/>
      <c r="H684" s="15"/>
    </row>
    <row r="685" spans="1:8" ht="15.75" customHeight="1">
      <c r="A685" s="15"/>
      <c r="B685" s="15"/>
      <c r="C685" s="15"/>
      <c r="D685" s="15"/>
      <c r="E685" s="15"/>
      <c r="F685" s="15"/>
      <c r="G685" s="15"/>
      <c r="H685" s="15"/>
    </row>
    <row r="686" spans="1:8" ht="15.75" customHeight="1">
      <c r="A686" s="15"/>
      <c r="B686" s="15"/>
      <c r="C686" s="15"/>
      <c r="D686" s="15"/>
      <c r="E686" s="15"/>
      <c r="F686" s="15"/>
      <c r="G686" s="15"/>
      <c r="H686" s="15"/>
    </row>
    <row r="687" spans="1:8" ht="15.75" customHeight="1">
      <c r="A687" s="15"/>
      <c r="B687" s="15"/>
      <c r="C687" s="15"/>
      <c r="D687" s="15"/>
      <c r="E687" s="15"/>
      <c r="F687" s="15"/>
      <c r="G687" s="15"/>
      <c r="H687" s="15"/>
    </row>
    <row r="688" spans="1:8" ht="15.75" customHeight="1">
      <c r="A688" s="15"/>
      <c r="B688" s="15"/>
      <c r="C688" s="15"/>
      <c r="D688" s="15"/>
      <c r="E688" s="15"/>
      <c r="F688" s="15"/>
      <c r="G688" s="15"/>
      <c r="H688" s="15"/>
    </row>
    <row r="689" spans="1:8" ht="15.75" customHeight="1">
      <c r="A689" s="15"/>
      <c r="B689" s="15"/>
      <c r="C689" s="15"/>
      <c r="D689" s="15"/>
      <c r="E689" s="15"/>
      <c r="F689" s="15"/>
      <c r="G689" s="15"/>
      <c r="H689" s="15"/>
    </row>
    <row r="690" spans="1:8" ht="15.75" customHeight="1">
      <c r="A690" s="15"/>
      <c r="B690" s="15"/>
      <c r="C690" s="15"/>
      <c r="D690" s="15"/>
      <c r="E690" s="15"/>
      <c r="F690" s="15"/>
      <c r="G690" s="15"/>
      <c r="H690" s="15"/>
    </row>
    <row r="691" spans="1:8" ht="15.75" customHeight="1">
      <c r="A691" s="15"/>
      <c r="B691" s="15"/>
      <c r="C691" s="15"/>
      <c r="D691" s="15"/>
      <c r="E691" s="15"/>
      <c r="F691" s="15"/>
      <c r="G691" s="15"/>
      <c r="H691" s="15"/>
    </row>
    <row r="692" spans="1:8" ht="15.75" customHeight="1">
      <c r="A692" s="15"/>
      <c r="B692" s="15"/>
      <c r="C692" s="15"/>
      <c r="D692" s="15"/>
      <c r="E692" s="15"/>
      <c r="F692" s="15"/>
      <c r="G692" s="15"/>
      <c r="H692" s="15"/>
    </row>
    <row r="693" spans="1:8" ht="15.75" customHeight="1">
      <c r="A693" s="15"/>
      <c r="B693" s="15"/>
      <c r="C693" s="15"/>
      <c r="D693" s="15"/>
      <c r="E693" s="15"/>
      <c r="F693" s="15"/>
      <c r="G693" s="15"/>
      <c r="H693" s="15"/>
    </row>
    <row r="694" spans="1:8" ht="15.75" customHeight="1">
      <c r="A694" s="15"/>
      <c r="B694" s="15"/>
      <c r="C694" s="15"/>
      <c r="D694" s="15"/>
      <c r="E694" s="15"/>
      <c r="F694" s="15"/>
      <c r="G694" s="15"/>
      <c r="H694" s="15"/>
    </row>
    <row r="695" spans="1:8" ht="15.75" customHeight="1">
      <c r="A695" s="15"/>
      <c r="B695" s="15"/>
      <c r="C695" s="15"/>
      <c r="D695" s="15"/>
      <c r="E695" s="15"/>
      <c r="F695" s="15"/>
      <c r="G695" s="15"/>
      <c r="H695" s="15"/>
    </row>
    <row r="696" spans="1:8" ht="15.75" customHeight="1">
      <c r="A696" s="15"/>
      <c r="B696" s="15"/>
      <c r="C696" s="15"/>
      <c r="D696" s="15"/>
      <c r="E696" s="15"/>
      <c r="F696" s="15"/>
      <c r="G696" s="15"/>
      <c r="H696" s="15"/>
    </row>
    <row r="697" spans="1:8" ht="15.75" customHeight="1">
      <c r="A697" s="15"/>
      <c r="B697" s="15"/>
      <c r="C697" s="15"/>
      <c r="D697" s="15"/>
      <c r="E697" s="15"/>
      <c r="F697" s="15"/>
      <c r="G697" s="15"/>
      <c r="H697" s="15"/>
    </row>
    <row r="698" spans="1:8" ht="15.75" customHeight="1">
      <c r="A698" s="15"/>
      <c r="B698" s="15"/>
      <c r="C698" s="15"/>
      <c r="D698" s="15"/>
      <c r="E698" s="15"/>
      <c r="F698" s="15"/>
      <c r="G698" s="15"/>
      <c r="H698" s="15"/>
    </row>
    <row r="699" spans="1:8" ht="15.75" customHeight="1">
      <c r="A699" s="15"/>
      <c r="B699" s="15"/>
      <c r="C699" s="15"/>
      <c r="D699" s="15"/>
      <c r="E699" s="15"/>
      <c r="F699" s="15"/>
      <c r="G699" s="15"/>
      <c r="H699" s="15"/>
    </row>
    <row r="700" spans="1:8" ht="15.75" customHeight="1">
      <c r="A700" s="15"/>
      <c r="B700" s="15"/>
      <c r="C700" s="15"/>
      <c r="D700" s="15"/>
      <c r="E700" s="15"/>
      <c r="F700" s="15"/>
      <c r="G700" s="15"/>
      <c r="H700" s="15"/>
    </row>
    <row r="701" spans="1:8" ht="15.75" customHeight="1">
      <c r="A701" s="15"/>
      <c r="B701" s="15"/>
      <c r="C701" s="15"/>
      <c r="D701" s="15"/>
      <c r="E701" s="15"/>
      <c r="F701" s="15"/>
      <c r="G701" s="15"/>
      <c r="H701" s="15"/>
    </row>
    <row r="702" spans="1:8" ht="15.75" customHeight="1">
      <c r="A702" s="15"/>
      <c r="B702" s="15"/>
      <c r="C702" s="15"/>
      <c r="D702" s="15"/>
      <c r="E702" s="15"/>
      <c r="F702" s="15"/>
      <c r="G702" s="15"/>
      <c r="H702" s="15"/>
    </row>
    <row r="703" spans="1:8" ht="15.75" customHeight="1">
      <c r="A703" s="15"/>
      <c r="B703" s="15"/>
      <c r="C703" s="15"/>
      <c r="D703" s="15"/>
      <c r="E703" s="15"/>
      <c r="F703" s="15"/>
      <c r="G703" s="15"/>
      <c r="H703" s="15"/>
    </row>
    <row r="704" spans="1:8" ht="15.75" customHeight="1">
      <c r="A704" s="15"/>
      <c r="B704" s="15"/>
      <c r="C704" s="15"/>
      <c r="D704" s="15"/>
      <c r="E704" s="15"/>
      <c r="F704" s="15"/>
      <c r="G704" s="15"/>
      <c r="H704" s="15"/>
    </row>
    <row r="705" spans="1:8" ht="15.75" customHeight="1">
      <c r="A705" s="15"/>
      <c r="B705" s="15"/>
      <c r="C705" s="15"/>
      <c r="D705" s="15"/>
      <c r="E705" s="15"/>
      <c r="F705" s="15"/>
      <c r="G705" s="15"/>
      <c r="H705" s="15"/>
    </row>
    <row r="706" spans="1:8" ht="15.75" customHeight="1">
      <c r="A706" s="15"/>
      <c r="B706" s="15"/>
      <c r="C706" s="15"/>
      <c r="D706" s="15"/>
      <c r="E706" s="15"/>
      <c r="F706" s="15"/>
      <c r="G706" s="15"/>
      <c r="H706" s="15"/>
    </row>
    <row r="707" spans="1:8" ht="15.75" customHeight="1">
      <c r="A707" s="15"/>
      <c r="B707" s="15"/>
      <c r="C707" s="15"/>
      <c r="D707" s="15"/>
      <c r="E707" s="15"/>
      <c r="F707" s="15"/>
      <c r="G707" s="15"/>
      <c r="H707" s="15"/>
    </row>
    <row r="708" spans="1:8" ht="15.75" customHeight="1">
      <c r="A708" s="15"/>
      <c r="B708" s="15"/>
      <c r="C708" s="15"/>
      <c r="D708" s="15"/>
      <c r="E708" s="15"/>
      <c r="F708" s="15"/>
      <c r="G708" s="15"/>
      <c r="H708" s="15"/>
    </row>
    <row r="709" spans="1:8" ht="15.75" customHeight="1">
      <c r="A709" s="15"/>
      <c r="B709" s="15"/>
      <c r="C709" s="15"/>
      <c r="D709" s="15"/>
      <c r="E709" s="15"/>
      <c r="F709" s="15"/>
      <c r="G709" s="15"/>
      <c r="H709" s="15"/>
    </row>
    <row r="710" spans="1:8" ht="15.75" customHeight="1">
      <c r="A710" s="15"/>
      <c r="B710" s="15"/>
      <c r="C710" s="15"/>
      <c r="D710" s="15"/>
      <c r="E710" s="15"/>
      <c r="F710" s="15"/>
      <c r="G710" s="15"/>
      <c r="H710" s="15"/>
    </row>
    <row r="711" spans="1:8" ht="15.75" customHeight="1">
      <c r="A711" s="15"/>
      <c r="B711" s="15"/>
      <c r="C711" s="15"/>
      <c r="D711" s="15"/>
      <c r="E711" s="15"/>
      <c r="F711" s="15"/>
      <c r="G711" s="15"/>
      <c r="H711" s="15"/>
    </row>
    <row r="712" spans="1:8" ht="15.75" customHeight="1">
      <c r="A712" s="15"/>
      <c r="B712" s="15"/>
      <c r="C712" s="15"/>
      <c r="D712" s="15"/>
      <c r="E712" s="15"/>
      <c r="F712" s="15"/>
      <c r="G712" s="15"/>
      <c r="H712" s="15"/>
    </row>
    <row r="713" spans="1:8" ht="15.75" customHeight="1">
      <c r="A713" s="15"/>
      <c r="B713" s="15"/>
      <c r="C713" s="15"/>
      <c r="D713" s="15"/>
      <c r="E713" s="15"/>
      <c r="F713" s="15"/>
      <c r="G713" s="15"/>
      <c r="H713" s="15"/>
    </row>
    <row r="714" spans="1:8" ht="15.75" customHeight="1">
      <c r="A714" s="15"/>
      <c r="B714" s="15"/>
      <c r="C714" s="15"/>
      <c r="D714" s="15"/>
      <c r="E714" s="15"/>
      <c r="F714" s="15"/>
      <c r="G714" s="15"/>
      <c r="H714" s="15"/>
    </row>
    <row r="715" spans="1:8" ht="15.75" customHeight="1">
      <c r="A715" s="15"/>
      <c r="B715" s="15"/>
      <c r="C715" s="15"/>
      <c r="D715" s="15"/>
      <c r="E715" s="15"/>
      <c r="F715" s="15"/>
      <c r="G715" s="15"/>
      <c r="H715" s="15"/>
    </row>
    <row r="716" spans="1:8" ht="15.75" customHeight="1">
      <c r="A716" s="15"/>
      <c r="B716" s="15"/>
      <c r="C716" s="15"/>
      <c r="D716" s="15"/>
      <c r="E716" s="15"/>
      <c r="F716" s="15"/>
      <c r="G716" s="15"/>
      <c r="H716" s="15"/>
    </row>
    <row r="717" spans="1:8" ht="15.75" customHeight="1">
      <c r="A717" s="15"/>
      <c r="B717" s="15"/>
      <c r="C717" s="15"/>
      <c r="D717" s="15"/>
      <c r="E717" s="15"/>
      <c r="F717" s="15"/>
      <c r="G717" s="15"/>
      <c r="H717" s="15"/>
    </row>
    <row r="718" spans="1:8" ht="15.75" customHeight="1">
      <c r="A718" s="15"/>
      <c r="B718" s="15"/>
      <c r="C718" s="15"/>
      <c r="D718" s="15"/>
      <c r="E718" s="15"/>
      <c r="F718" s="15"/>
      <c r="G718" s="15"/>
      <c r="H718" s="15"/>
    </row>
    <row r="719" spans="1:8" ht="15.75" customHeight="1">
      <c r="A719" s="15"/>
      <c r="B719" s="15"/>
      <c r="C719" s="15"/>
      <c r="D719" s="15"/>
      <c r="E719" s="15"/>
      <c r="F719" s="15"/>
      <c r="G719" s="15"/>
      <c r="H719" s="15"/>
    </row>
    <row r="720" spans="1:8" ht="15.75" customHeight="1">
      <c r="A720" s="15"/>
      <c r="B720" s="15"/>
      <c r="C720" s="15"/>
      <c r="D720" s="15"/>
      <c r="E720" s="15"/>
      <c r="F720" s="15"/>
      <c r="G720" s="15"/>
      <c r="H720" s="15"/>
    </row>
    <row r="721" spans="1:8" ht="15.75" customHeight="1">
      <c r="A721" s="15"/>
      <c r="B721" s="15"/>
      <c r="C721" s="15"/>
      <c r="D721" s="15"/>
      <c r="E721" s="15"/>
      <c r="F721" s="15"/>
      <c r="G721" s="15"/>
      <c r="H721" s="15"/>
    </row>
    <row r="722" spans="1:8" ht="15.75" customHeight="1">
      <c r="A722" s="15"/>
      <c r="B722" s="15"/>
      <c r="C722" s="15"/>
      <c r="D722" s="15"/>
      <c r="E722" s="15"/>
      <c r="F722" s="15"/>
      <c r="G722" s="15"/>
      <c r="H722" s="15"/>
    </row>
    <row r="723" spans="1:8" ht="15.75" customHeight="1">
      <c r="A723" s="15"/>
      <c r="B723" s="15"/>
      <c r="C723" s="15"/>
      <c r="D723" s="15"/>
      <c r="E723" s="15"/>
      <c r="F723" s="15"/>
      <c r="G723" s="15"/>
      <c r="H723" s="15"/>
    </row>
    <row r="724" spans="1:8" ht="15.75" customHeight="1">
      <c r="A724" s="15"/>
      <c r="B724" s="15"/>
      <c r="C724" s="15"/>
      <c r="D724" s="15"/>
      <c r="E724" s="15"/>
      <c r="F724" s="15"/>
      <c r="G724" s="15"/>
      <c r="H724" s="15"/>
    </row>
    <row r="725" spans="1:8" ht="15.75" customHeight="1">
      <c r="A725" s="15"/>
      <c r="B725" s="15"/>
      <c r="C725" s="15"/>
      <c r="D725" s="15"/>
      <c r="E725" s="15"/>
      <c r="F725" s="15"/>
      <c r="G725" s="15"/>
      <c r="H725" s="15"/>
    </row>
    <row r="726" spans="1:8" ht="15.75" customHeight="1">
      <c r="A726" s="15"/>
      <c r="B726" s="15"/>
      <c r="C726" s="15"/>
      <c r="D726" s="15"/>
      <c r="E726" s="15"/>
      <c r="F726" s="15"/>
      <c r="G726" s="15"/>
      <c r="H726" s="15"/>
    </row>
    <row r="727" spans="1:8" ht="15.75" customHeight="1">
      <c r="A727" s="15"/>
      <c r="B727" s="15"/>
      <c r="C727" s="15"/>
      <c r="D727" s="15"/>
      <c r="E727" s="15"/>
      <c r="F727" s="15"/>
      <c r="G727" s="15"/>
      <c r="H727" s="15"/>
    </row>
    <row r="728" spans="1:8" ht="15.75" customHeight="1">
      <c r="A728" s="15"/>
      <c r="B728" s="15"/>
      <c r="C728" s="15"/>
      <c r="D728" s="15"/>
      <c r="E728" s="15"/>
      <c r="F728" s="15"/>
      <c r="G728" s="15"/>
      <c r="H728" s="15"/>
    </row>
    <row r="729" spans="1:8" ht="15.75" customHeight="1">
      <c r="A729" s="15"/>
      <c r="B729" s="15"/>
      <c r="C729" s="15"/>
      <c r="D729" s="15"/>
      <c r="E729" s="15"/>
      <c r="F729" s="15"/>
      <c r="G729" s="15"/>
      <c r="H729" s="15"/>
    </row>
    <row r="730" spans="1:8" ht="15.75" customHeight="1">
      <c r="A730" s="15"/>
      <c r="B730" s="15"/>
      <c r="C730" s="15"/>
      <c r="D730" s="15"/>
      <c r="E730" s="15"/>
      <c r="F730" s="15"/>
      <c r="G730" s="15"/>
      <c r="H730" s="15"/>
    </row>
    <row r="731" spans="1:8" ht="15.75" customHeight="1">
      <c r="A731" s="15"/>
      <c r="B731" s="15"/>
      <c r="C731" s="15"/>
      <c r="D731" s="15"/>
      <c r="E731" s="15"/>
      <c r="F731" s="15"/>
      <c r="G731" s="15"/>
      <c r="H731" s="15"/>
    </row>
    <row r="732" spans="1:8" ht="15.75" customHeight="1">
      <c r="A732" s="15"/>
      <c r="B732" s="15"/>
      <c r="C732" s="15"/>
      <c r="D732" s="15"/>
      <c r="E732" s="15"/>
      <c r="F732" s="15"/>
      <c r="G732" s="15"/>
      <c r="H732" s="15"/>
    </row>
    <row r="733" spans="1:8" ht="15.75" customHeight="1">
      <c r="A733" s="15"/>
      <c r="B733" s="15"/>
      <c r="C733" s="15"/>
      <c r="D733" s="15"/>
      <c r="E733" s="15"/>
      <c r="F733" s="15"/>
      <c r="G733" s="15"/>
      <c r="H733" s="15"/>
    </row>
    <row r="734" spans="1:8" ht="15.75" customHeight="1">
      <c r="A734" s="15"/>
      <c r="B734" s="15"/>
      <c r="C734" s="15"/>
      <c r="D734" s="15"/>
      <c r="E734" s="15"/>
      <c r="F734" s="15"/>
      <c r="G734" s="15"/>
      <c r="H734" s="15"/>
    </row>
    <row r="735" spans="1:8" ht="15.75" customHeight="1">
      <c r="A735" s="15"/>
      <c r="B735" s="15"/>
      <c r="C735" s="15"/>
      <c r="D735" s="15"/>
      <c r="E735" s="15"/>
      <c r="F735" s="15"/>
      <c r="G735" s="15"/>
      <c r="H735" s="15"/>
    </row>
    <row r="736" spans="1:8" ht="15.75" customHeight="1">
      <c r="A736" s="15"/>
      <c r="B736" s="15"/>
      <c r="C736" s="15"/>
      <c r="D736" s="15"/>
      <c r="E736" s="15"/>
      <c r="F736" s="15"/>
      <c r="G736" s="15"/>
      <c r="H736" s="15"/>
    </row>
    <row r="737" spans="1:8" ht="15.75" customHeight="1">
      <c r="A737" s="15"/>
      <c r="B737" s="15"/>
      <c r="C737" s="15"/>
      <c r="D737" s="15"/>
      <c r="E737" s="15"/>
      <c r="F737" s="15"/>
      <c r="G737" s="15"/>
      <c r="H737" s="15"/>
    </row>
    <row r="738" spans="1:8" ht="15.75" customHeight="1">
      <c r="A738" s="15"/>
      <c r="B738" s="15"/>
      <c r="C738" s="15"/>
      <c r="D738" s="15"/>
      <c r="E738" s="15"/>
      <c r="F738" s="15"/>
      <c r="G738" s="15"/>
      <c r="H738" s="15"/>
    </row>
    <row r="739" spans="1:8" ht="15.75" customHeight="1">
      <c r="A739" s="15"/>
      <c r="B739" s="15"/>
      <c r="C739" s="15"/>
      <c r="D739" s="15"/>
      <c r="E739" s="15"/>
      <c r="F739" s="15"/>
      <c r="G739" s="15"/>
      <c r="H739" s="15"/>
    </row>
    <row r="740" spans="1:8" ht="15.75" customHeight="1">
      <c r="A740" s="15"/>
      <c r="B740" s="15"/>
      <c r="C740" s="15"/>
      <c r="D740" s="15"/>
      <c r="E740" s="15"/>
      <c r="F740" s="15"/>
      <c r="G740" s="15"/>
      <c r="H740" s="15"/>
    </row>
    <row r="741" spans="1:8" ht="15.75" customHeight="1">
      <c r="A741" s="15"/>
      <c r="B741" s="15"/>
      <c r="C741" s="15"/>
      <c r="D741" s="15"/>
      <c r="E741" s="15"/>
      <c r="F741" s="15"/>
      <c r="G741" s="15"/>
      <c r="H741" s="15"/>
    </row>
    <row r="742" spans="1:8" ht="15.75" customHeight="1">
      <c r="A742" s="15"/>
      <c r="B742" s="15"/>
      <c r="C742" s="15"/>
      <c r="D742" s="15"/>
      <c r="E742" s="15"/>
      <c r="F742" s="15"/>
      <c r="G742" s="15"/>
      <c r="H742" s="15"/>
    </row>
    <row r="743" spans="1:8" ht="15.75" customHeight="1">
      <c r="A743" s="15"/>
      <c r="B743" s="15"/>
      <c r="C743" s="15"/>
      <c r="D743" s="15"/>
      <c r="E743" s="15"/>
      <c r="F743" s="15"/>
      <c r="G743" s="15"/>
      <c r="H743" s="15"/>
    </row>
    <row r="744" spans="1:8" ht="15.75" customHeight="1">
      <c r="A744" s="15"/>
      <c r="B744" s="15"/>
      <c r="C744" s="15"/>
      <c r="D744" s="15"/>
      <c r="E744" s="15"/>
      <c r="F744" s="15"/>
      <c r="G744" s="15"/>
      <c r="H744" s="15"/>
    </row>
    <row r="745" spans="1:8" ht="15.75" customHeight="1">
      <c r="A745" s="15"/>
      <c r="B745" s="15"/>
      <c r="C745" s="15"/>
      <c r="D745" s="15"/>
      <c r="E745" s="15"/>
      <c r="F745" s="15"/>
      <c r="G745" s="15"/>
      <c r="H745" s="15"/>
    </row>
    <row r="746" spans="1:8" ht="15.75" customHeight="1">
      <c r="A746" s="15"/>
      <c r="B746" s="15"/>
      <c r="C746" s="15"/>
      <c r="D746" s="15"/>
      <c r="E746" s="15"/>
      <c r="F746" s="15"/>
      <c r="G746" s="15"/>
      <c r="H746" s="15"/>
    </row>
    <row r="747" spans="1:8" ht="15.75" customHeight="1">
      <c r="A747" s="15"/>
      <c r="B747" s="15"/>
      <c r="C747" s="15"/>
      <c r="D747" s="15"/>
      <c r="E747" s="15"/>
      <c r="F747" s="15"/>
      <c r="G747" s="15"/>
      <c r="H747" s="15"/>
    </row>
    <row r="748" spans="1:8" ht="15.75" customHeight="1">
      <c r="A748" s="15"/>
      <c r="B748" s="15"/>
      <c r="C748" s="15"/>
      <c r="D748" s="15"/>
      <c r="E748" s="15"/>
      <c r="F748" s="15"/>
      <c r="G748" s="15"/>
      <c r="H748" s="15"/>
    </row>
    <row r="749" spans="1:8" ht="15.75" customHeight="1">
      <c r="A749" s="15"/>
      <c r="B749" s="15"/>
      <c r="C749" s="15"/>
      <c r="D749" s="15"/>
      <c r="E749" s="15"/>
      <c r="F749" s="15"/>
      <c r="G749" s="15"/>
      <c r="H749" s="15"/>
    </row>
    <row r="750" spans="1:8" ht="15.75" customHeight="1">
      <c r="A750" s="15"/>
      <c r="B750" s="15"/>
      <c r="C750" s="15"/>
      <c r="D750" s="15"/>
      <c r="E750" s="15"/>
      <c r="F750" s="15"/>
      <c r="G750" s="15"/>
      <c r="H750" s="15"/>
    </row>
    <row r="751" spans="1:8" ht="15.75" customHeight="1">
      <c r="A751" s="15"/>
      <c r="B751" s="15"/>
      <c r="C751" s="15"/>
      <c r="D751" s="15"/>
      <c r="E751" s="15"/>
      <c r="F751" s="15"/>
      <c r="G751" s="15"/>
      <c r="H751" s="15"/>
    </row>
    <row r="752" spans="1:8" ht="15.75" customHeight="1">
      <c r="A752" s="15"/>
      <c r="B752" s="15"/>
      <c r="C752" s="15"/>
      <c r="D752" s="15"/>
      <c r="E752" s="15"/>
      <c r="F752" s="15"/>
      <c r="G752" s="15"/>
      <c r="H752" s="15"/>
    </row>
    <row r="753" spans="1:8" ht="15.75" customHeight="1">
      <c r="A753" s="15"/>
      <c r="B753" s="15"/>
      <c r="C753" s="15"/>
      <c r="D753" s="15"/>
      <c r="E753" s="15"/>
      <c r="F753" s="15"/>
      <c r="G753" s="15"/>
      <c r="H753" s="15"/>
    </row>
    <row r="754" spans="1:8" ht="15.75" customHeight="1">
      <c r="A754" s="15"/>
      <c r="B754" s="15"/>
      <c r="C754" s="15"/>
      <c r="D754" s="15"/>
      <c r="E754" s="15"/>
      <c r="F754" s="15"/>
      <c r="G754" s="15"/>
      <c r="H754" s="15"/>
    </row>
    <row r="755" spans="1:8" ht="15.75" customHeight="1">
      <c r="A755" s="15"/>
      <c r="B755" s="15"/>
      <c r="C755" s="15"/>
      <c r="D755" s="15"/>
      <c r="E755" s="15"/>
      <c r="F755" s="15"/>
      <c r="G755" s="15"/>
      <c r="H755" s="15"/>
    </row>
    <row r="756" spans="1:8" ht="15.75" customHeight="1">
      <c r="A756" s="15"/>
      <c r="B756" s="15"/>
      <c r="C756" s="15"/>
      <c r="D756" s="15"/>
      <c r="E756" s="15"/>
      <c r="F756" s="15"/>
      <c r="G756" s="15"/>
      <c r="H756" s="15"/>
    </row>
    <row r="757" spans="1:8" ht="15.75" customHeight="1">
      <c r="A757" s="15"/>
      <c r="B757" s="15"/>
      <c r="C757" s="15"/>
      <c r="D757" s="15"/>
      <c r="E757" s="15"/>
      <c r="F757" s="15"/>
      <c r="G757" s="15"/>
      <c r="H757" s="15"/>
    </row>
    <row r="758" spans="1:8" ht="15.75" customHeight="1">
      <c r="A758" s="15"/>
      <c r="B758" s="15"/>
      <c r="C758" s="15"/>
      <c r="D758" s="15"/>
      <c r="E758" s="15"/>
      <c r="F758" s="15"/>
      <c r="G758" s="15"/>
      <c r="H758" s="15"/>
    </row>
    <row r="759" spans="1:8" ht="15.75" customHeight="1">
      <c r="A759" s="15"/>
      <c r="B759" s="15"/>
      <c r="C759" s="15"/>
      <c r="D759" s="15"/>
      <c r="E759" s="15"/>
      <c r="F759" s="15"/>
      <c r="G759" s="15"/>
      <c r="H759" s="15"/>
    </row>
    <row r="760" spans="1:8" ht="15.75" customHeight="1">
      <c r="A760" s="15"/>
      <c r="B760" s="15"/>
      <c r="C760" s="15"/>
      <c r="D760" s="15"/>
      <c r="E760" s="15"/>
      <c r="F760" s="15"/>
      <c r="G760" s="15"/>
      <c r="H760" s="15"/>
    </row>
    <row r="761" spans="1:8" ht="15.75" customHeight="1">
      <c r="A761" s="15"/>
      <c r="B761" s="15"/>
      <c r="C761" s="15"/>
      <c r="D761" s="15"/>
      <c r="E761" s="15"/>
      <c r="F761" s="15"/>
      <c r="G761" s="15"/>
      <c r="H761" s="15"/>
    </row>
    <row r="762" spans="1:8" ht="15.75" customHeight="1">
      <c r="A762" s="15"/>
      <c r="B762" s="15"/>
      <c r="C762" s="15"/>
      <c r="D762" s="15"/>
      <c r="E762" s="15"/>
      <c r="F762" s="15"/>
      <c r="G762" s="15"/>
      <c r="H762" s="15"/>
    </row>
    <row r="763" spans="1:8" ht="15.75" customHeight="1">
      <c r="A763" s="15"/>
      <c r="B763" s="15"/>
      <c r="C763" s="15"/>
      <c r="D763" s="15"/>
      <c r="E763" s="15"/>
      <c r="F763" s="15"/>
      <c r="G763" s="15"/>
      <c r="H763" s="15"/>
    </row>
    <row r="764" spans="1:8" ht="15.75" customHeight="1">
      <c r="A764" s="15"/>
      <c r="B764" s="15"/>
      <c r="C764" s="15"/>
      <c r="D764" s="15"/>
      <c r="E764" s="15"/>
      <c r="F764" s="15"/>
      <c r="G764" s="15"/>
      <c r="H764" s="15"/>
    </row>
    <row r="765" spans="1:8" ht="15.75" customHeight="1">
      <c r="A765" s="15"/>
      <c r="B765" s="15"/>
      <c r="C765" s="15"/>
      <c r="D765" s="15"/>
      <c r="E765" s="15"/>
      <c r="F765" s="15"/>
      <c r="G765" s="15"/>
      <c r="H765" s="15"/>
    </row>
    <row r="766" spans="1:8" ht="15.75" customHeight="1">
      <c r="A766" s="15"/>
      <c r="B766" s="15"/>
      <c r="C766" s="15"/>
      <c r="D766" s="15"/>
      <c r="E766" s="15"/>
      <c r="F766" s="15"/>
      <c r="G766" s="15"/>
      <c r="H766" s="15"/>
    </row>
    <row r="767" spans="1:8" ht="15.75" customHeight="1">
      <c r="A767" s="15"/>
      <c r="B767" s="15"/>
      <c r="C767" s="15"/>
      <c r="D767" s="15"/>
      <c r="E767" s="15"/>
      <c r="F767" s="15"/>
      <c r="G767" s="15"/>
      <c r="H767" s="15"/>
    </row>
    <row r="768" spans="1:8" ht="15.75" customHeight="1">
      <c r="A768" s="15"/>
      <c r="B768" s="15"/>
      <c r="C768" s="15"/>
      <c r="D768" s="15"/>
      <c r="E768" s="15"/>
      <c r="F768" s="15"/>
      <c r="G768" s="15"/>
      <c r="H768" s="15"/>
    </row>
    <row r="769" spans="1:8" ht="15.75" customHeight="1">
      <c r="A769" s="15"/>
      <c r="B769" s="15"/>
      <c r="C769" s="15"/>
      <c r="D769" s="15"/>
      <c r="E769" s="15"/>
      <c r="F769" s="15"/>
      <c r="G769" s="15"/>
      <c r="H769" s="15"/>
    </row>
    <row r="770" spans="1:8" ht="15.75" customHeight="1">
      <c r="A770" s="15"/>
      <c r="B770" s="15"/>
      <c r="C770" s="15"/>
      <c r="D770" s="15"/>
      <c r="E770" s="15"/>
      <c r="F770" s="15"/>
      <c r="G770" s="15"/>
      <c r="H770" s="15"/>
    </row>
    <row r="771" spans="1:8" ht="15.75" customHeight="1">
      <c r="A771" s="15"/>
      <c r="B771" s="15"/>
      <c r="C771" s="15"/>
      <c r="D771" s="15"/>
      <c r="E771" s="15"/>
      <c r="F771" s="15"/>
      <c r="G771" s="15"/>
      <c r="H771" s="15"/>
    </row>
    <row r="772" spans="1:8" ht="15.75" customHeight="1">
      <c r="A772" s="15"/>
      <c r="B772" s="15"/>
      <c r="C772" s="15"/>
      <c r="D772" s="15"/>
      <c r="E772" s="15"/>
      <c r="F772" s="15"/>
      <c r="G772" s="15"/>
      <c r="H772" s="15"/>
    </row>
    <row r="773" spans="1:8" ht="15.75" customHeight="1">
      <c r="A773" s="15"/>
      <c r="B773" s="15"/>
      <c r="C773" s="15"/>
      <c r="D773" s="15"/>
      <c r="E773" s="15"/>
      <c r="F773" s="15"/>
      <c r="G773" s="15"/>
      <c r="H773" s="15"/>
    </row>
    <row r="774" spans="1:8" ht="15.75" customHeight="1">
      <c r="A774" s="15"/>
      <c r="B774" s="15"/>
      <c r="C774" s="15"/>
      <c r="D774" s="15"/>
      <c r="E774" s="15"/>
      <c r="F774" s="15"/>
      <c r="G774" s="15"/>
      <c r="H774" s="15"/>
    </row>
    <row r="775" spans="1:8" ht="15.75" customHeight="1">
      <c r="A775" s="15"/>
      <c r="B775" s="15"/>
      <c r="C775" s="15"/>
      <c r="D775" s="15"/>
      <c r="E775" s="15"/>
      <c r="F775" s="15"/>
      <c r="G775" s="15"/>
      <c r="H775" s="15"/>
    </row>
    <row r="776" spans="1:8" ht="15.75" customHeight="1">
      <c r="A776" s="15"/>
      <c r="B776" s="15"/>
      <c r="C776" s="15"/>
      <c r="D776" s="15"/>
      <c r="E776" s="15"/>
      <c r="F776" s="15"/>
      <c r="G776" s="15"/>
      <c r="H776" s="15"/>
    </row>
    <row r="777" spans="1:8" ht="15.75" customHeight="1">
      <c r="A777" s="15"/>
      <c r="B777" s="15"/>
      <c r="C777" s="15"/>
      <c r="D777" s="15"/>
      <c r="E777" s="15"/>
      <c r="F777" s="15"/>
      <c r="G777" s="15"/>
      <c r="H777" s="15"/>
    </row>
    <row r="778" spans="1:8" ht="15.75" customHeight="1">
      <c r="A778" s="15"/>
      <c r="B778" s="15"/>
      <c r="C778" s="15"/>
      <c r="D778" s="15"/>
      <c r="E778" s="15"/>
      <c r="F778" s="15"/>
      <c r="G778" s="15"/>
      <c r="H778" s="15"/>
    </row>
    <row r="779" spans="1:8" ht="15.75" customHeight="1">
      <c r="A779" s="15"/>
      <c r="B779" s="15"/>
      <c r="C779" s="15"/>
      <c r="D779" s="15"/>
      <c r="E779" s="15"/>
      <c r="F779" s="15"/>
      <c r="G779" s="15"/>
      <c r="H779" s="15"/>
    </row>
    <row r="780" spans="1:8" ht="15.75" customHeight="1">
      <c r="A780" s="15"/>
      <c r="B780" s="15"/>
      <c r="C780" s="15"/>
      <c r="D780" s="15"/>
      <c r="E780" s="15"/>
      <c r="F780" s="15"/>
      <c r="G780" s="15"/>
      <c r="H780" s="15"/>
    </row>
    <row r="781" spans="1:8" ht="15.75" customHeight="1">
      <c r="A781" s="15"/>
      <c r="B781" s="15"/>
      <c r="C781" s="15"/>
      <c r="D781" s="15"/>
      <c r="E781" s="15"/>
      <c r="F781" s="15"/>
      <c r="G781" s="15"/>
      <c r="H781" s="15"/>
    </row>
    <row r="782" spans="1:8" ht="15.75" customHeight="1">
      <c r="A782" s="15"/>
      <c r="B782" s="15"/>
      <c r="C782" s="15"/>
      <c r="D782" s="15"/>
      <c r="E782" s="15"/>
      <c r="F782" s="15"/>
      <c r="G782" s="15"/>
      <c r="H782" s="15"/>
    </row>
    <row r="783" spans="1:8" ht="15.75" customHeight="1">
      <c r="A783" s="15"/>
      <c r="B783" s="15"/>
      <c r="C783" s="15"/>
      <c r="D783" s="15"/>
      <c r="E783" s="15"/>
      <c r="F783" s="15"/>
      <c r="G783" s="15"/>
      <c r="H783" s="15"/>
    </row>
    <row r="784" spans="1:8" ht="15.75" customHeight="1">
      <c r="A784" s="15"/>
      <c r="B784" s="15"/>
      <c r="C784" s="15"/>
      <c r="D784" s="15"/>
      <c r="E784" s="15"/>
      <c r="F784" s="15"/>
      <c r="G784" s="15"/>
      <c r="H784" s="15"/>
    </row>
    <row r="785" spans="1:8" ht="15.75" customHeight="1">
      <c r="A785" s="15"/>
      <c r="B785" s="15"/>
      <c r="C785" s="15"/>
      <c r="D785" s="15"/>
      <c r="E785" s="15"/>
      <c r="F785" s="15"/>
      <c r="G785" s="15"/>
      <c r="H785" s="15"/>
    </row>
    <row r="786" spans="1:8" ht="15.75" customHeight="1">
      <c r="A786" s="15"/>
      <c r="B786" s="15"/>
      <c r="C786" s="15"/>
      <c r="D786" s="15"/>
      <c r="E786" s="15"/>
      <c r="F786" s="15"/>
      <c r="G786" s="15"/>
      <c r="H786" s="15"/>
    </row>
    <row r="787" spans="1:8" ht="15.75" customHeight="1">
      <c r="A787" s="15"/>
      <c r="B787" s="15"/>
      <c r="C787" s="15"/>
      <c r="D787" s="15"/>
      <c r="E787" s="15"/>
      <c r="F787" s="15"/>
      <c r="G787" s="15"/>
      <c r="H787" s="15"/>
    </row>
    <row r="788" spans="1:8" ht="15.75" customHeight="1">
      <c r="A788" s="15"/>
      <c r="B788" s="15"/>
      <c r="C788" s="15"/>
      <c r="D788" s="15"/>
      <c r="E788" s="15"/>
      <c r="F788" s="15"/>
      <c r="G788" s="15"/>
      <c r="H788" s="15"/>
    </row>
    <row r="789" spans="1:8" ht="15.75" customHeight="1">
      <c r="A789" s="15"/>
      <c r="B789" s="15"/>
      <c r="C789" s="15"/>
      <c r="D789" s="15"/>
      <c r="E789" s="15"/>
      <c r="F789" s="15"/>
      <c r="G789" s="15"/>
      <c r="H789" s="15"/>
    </row>
    <row r="790" spans="1:8" ht="15.75" customHeight="1">
      <c r="A790" s="15"/>
      <c r="B790" s="15"/>
      <c r="C790" s="15"/>
      <c r="D790" s="15"/>
      <c r="E790" s="15"/>
      <c r="F790" s="15"/>
      <c r="G790" s="15"/>
      <c r="H790" s="15"/>
    </row>
    <row r="791" spans="1:8" ht="15.75" customHeight="1">
      <c r="A791" s="15"/>
      <c r="B791" s="15"/>
      <c r="C791" s="15"/>
      <c r="D791" s="15"/>
      <c r="E791" s="15"/>
      <c r="F791" s="15"/>
      <c r="G791" s="15"/>
      <c r="H791" s="15"/>
    </row>
    <row r="792" spans="1:8" ht="15.75" customHeight="1">
      <c r="A792" s="15"/>
      <c r="B792" s="15"/>
      <c r="C792" s="15"/>
      <c r="D792" s="15"/>
      <c r="E792" s="15"/>
      <c r="F792" s="15"/>
      <c r="G792" s="15"/>
      <c r="H792" s="15"/>
    </row>
    <row r="793" spans="1:8" ht="15.75" customHeight="1">
      <c r="A793" s="15"/>
      <c r="B793" s="15"/>
      <c r="C793" s="15"/>
      <c r="D793" s="15"/>
      <c r="E793" s="15"/>
      <c r="F793" s="15"/>
      <c r="G793" s="15"/>
      <c r="H793" s="15"/>
    </row>
    <row r="794" spans="1:8" ht="15.75" customHeight="1">
      <c r="A794" s="15"/>
      <c r="B794" s="15"/>
      <c r="C794" s="15"/>
      <c r="D794" s="15"/>
      <c r="E794" s="15"/>
      <c r="F794" s="15"/>
      <c r="G794" s="15"/>
      <c r="H794" s="15"/>
    </row>
    <row r="795" spans="1:8" ht="15.75" customHeight="1">
      <c r="A795" s="15"/>
      <c r="B795" s="15"/>
      <c r="C795" s="15"/>
      <c r="D795" s="15"/>
      <c r="E795" s="15"/>
      <c r="F795" s="15"/>
      <c r="G795" s="15"/>
      <c r="H795" s="15"/>
    </row>
    <row r="796" spans="1:8" ht="15.75" customHeight="1">
      <c r="A796" s="15"/>
      <c r="B796" s="15"/>
      <c r="C796" s="15"/>
      <c r="D796" s="15"/>
      <c r="E796" s="15"/>
      <c r="F796" s="15"/>
      <c r="G796" s="15"/>
      <c r="H796" s="15"/>
    </row>
    <row r="797" spans="1:8" ht="15.75" customHeight="1">
      <c r="A797" s="15"/>
      <c r="B797" s="15"/>
      <c r="C797" s="15"/>
      <c r="D797" s="15"/>
      <c r="E797" s="15"/>
      <c r="F797" s="15"/>
      <c r="G797" s="15"/>
      <c r="H797" s="15"/>
    </row>
    <row r="798" spans="1:8" ht="15.75" customHeight="1">
      <c r="A798" s="15"/>
      <c r="B798" s="15"/>
      <c r="C798" s="15"/>
      <c r="D798" s="15"/>
      <c r="E798" s="15"/>
      <c r="F798" s="15"/>
      <c r="G798" s="15"/>
      <c r="H798" s="15"/>
    </row>
    <row r="799" spans="1:8" ht="15.75" customHeight="1">
      <c r="A799" s="15"/>
      <c r="B799" s="15"/>
      <c r="C799" s="15"/>
      <c r="D799" s="15"/>
      <c r="E799" s="15"/>
      <c r="F799" s="15"/>
      <c r="G799" s="15"/>
      <c r="H799" s="15"/>
    </row>
    <row r="800" spans="1:8" ht="15.75" customHeight="1">
      <c r="A800" s="15"/>
      <c r="B800" s="15"/>
      <c r="C800" s="15"/>
      <c r="D800" s="15"/>
      <c r="E800" s="15"/>
      <c r="F800" s="15"/>
      <c r="G800" s="15"/>
      <c r="H800" s="15"/>
    </row>
    <row r="801" spans="1:8" ht="15.75" customHeight="1">
      <c r="A801" s="15"/>
      <c r="B801" s="15"/>
      <c r="C801" s="15"/>
      <c r="D801" s="15"/>
      <c r="E801" s="15"/>
      <c r="F801" s="15"/>
      <c r="G801" s="15"/>
      <c r="H801" s="15"/>
    </row>
    <row r="802" spans="1:8" ht="15.75" customHeight="1">
      <c r="A802" s="15"/>
      <c r="B802" s="15"/>
      <c r="C802" s="15"/>
      <c r="D802" s="15"/>
      <c r="E802" s="15"/>
      <c r="F802" s="15"/>
      <c r="G802" s="15"/>
      <c r="H802" s="15"/>
    </row>
    <row r="803" spans="1:8" ht="15.75" customHeight="1">
      <c r="A803" s="15"/>
      <c r="B803" s="15"/>
      <c r="C803" s="15"/>
      <c r="D803" s="15"/>
      <c r="E803" s="15"/>
      <c r="F803" s="15"/>
      <c r="G803" s="15"/>
      <c r="H803" s="15"/>
    </row>
    <row r="804" spans="1:8" ht="15.75" customHeight="1">
      <c r="A804" s="15"/>
      <c r="B804" s="15"/>
      <c r="C804" s="15"/>
      <c r="D804" s="15"/>
      <c r="E804" s="15"/>
      <c r="F804" s="15"/>
      <c r="G804" s="15"/>
      <c r="H804" s="15"/>
    </row>
    <row r="805" spans="1:8" ht="15.75" customHeight="1">
      <c r="A805" s="15"/>
      <c r="B805" s="15"/>
      <c r="C805" s="15"/>
      <c r="D805" s="15"/>
      <c r="E805" s="15"/>
      <c r="F805" s="15"/>
      <c r="G805" s="15"/>
      <c r="H805" s="15"/>
    </row>
    <row r="806" spans="1:8" ht="15.75" customHeight="1">
      <c r="A806" s="15"/>
      <c r="B806" s="15"/>
      <c r="C806" s="15"/>
      <c r="D806" s="15"/>
      <c r="E806" s="15"/>
      <c r="F806" s="15"/>
      <c r="G806" s="15"/>
      <c r="H806" s="15"/>
    </row>
    <row r="807" spans="1:8" ht="15.75" customHeight="1">
      <c r="A807" s="15"/>
      <c r="B807" s="15"/>
      <c r="C807" s="15"/>
      <c r="D807" s="15"/>
      <c r="E807" s="15"/>
      <c r="F807" s="15"/>
      <c r="G807" s="15"/>
      <c r="H807" s="15"/>
    </row>
    <row r="808" spans="1:8" ht="15.75" customHeight="1">
      <c r="A808" s="15"/>
      <c r="B808" s="15"/>
      <c r="C808" s="15"/>
      <c r="D808" s="15"/>
      <c r="E808" s="15"/>
      <c r="F808" s="15"/>
      <c r="G808" s="15"/>
      <c r="H808" s="15"/>
    </row>
    <row r="809" spans="1:8" ht="15.75" customHeight="1">
      <c r="A809" s="15"/>
      <c r="B809" s="15"/>
      <c r="C809" s="15"/>
      <c r="D809" s="15"/>
      <c r="E809" s="15"/>
      <c r="F809" s="15"/>
      <c r="G809" s="15"/>
      <c r="H809" s="15"/>
    </row>
    <row r="810" spans="1:8" ht="15.75" customHeight="1">
      <c r="A810" s="15"/>
      <c r="B810" s="15"/>
      <c r="C810" s="15"/>
      <c r="D810" s="15"/>
      <c r="E810" s="15"/>
      <c r="F810" s="15"/>
      <c r="G810" s="15"/>
      <c r="H810" s="15"/>
    </row>
    <row r="811" spans="1:8" ht="15.75" customHeight="1">
      <c r="A811" s="15"/>
      <c r="B811" s="15"/>
      <c r="C811" s="15"/>
      <c r="D811" s="15"/>
      <c r="E811" s="15"/>
      <c r="F811" s="15"/>
      <c r="G811" s="15"/>
      <c r="H811" s="15"/>
    </row>
    <row r="812" spans="1:8" ht="15.75" customHeight="1">
      <c r="A812" s="15"/>
      <c r="B812" s="15"/>
      <c r="C812" s="15"/>
      <c r="D812" s="15"/>
      <c r="E812" s="15"/>
      <c r="F812" s="15"/>
      <c r="G812" s="15"/>
      <c r="H812" s="15"/>
    </row>
    <row r="813" spans="1:8" ht="15.75" customHeight="1">
      <c r="A813" s="15"/>
      <c r="B813" s="15"/>
      <c r="C813" s="15"/>
      <c r="D813" s="15"/>
      <c r="E813" s="15"/>
      <c r="F813" s="15"/>
      <c r="G813" s="15"/>
      <c r="H813" s="15"/>
    </row>
    <row r="814" spans="1:8" ht="15.75" customHeight="1">
      <c r="A814" s="15"/>
      <c r="B814" s="15"/>
      <c r="C814" s="15"/>
      <c r="D814" s="15"/>
      <c r="E814" s="15"/>
      <c r="F814" s="15"/>
      <c r="G814" s="15"/>
      <c r="H814" s="15"/>
    </row>
    <row r="815" spans="1:8" ht="15.75" customHeight="1">
      <c r="A815" s="15"/>
      <c r="B815" s="15"/>
      <c r="C815" s="15"/>
      <c r="D815" s="15"/>
      <c r="E815" s="15"/>
      <c r="F815" s="15"/>
      <c r="G815" s="15"/>
      <c r="H815" s="15"/>
    </row>
    <row r="816" spans="1:8" ht="15.75" customHeight="1">
      <c r="A816" s="15"/>
      <c r="B816" s="15"/>
      <c r="C816" s="15"/>
      <c r="D816" s="15"/>
      <c r="E816" s="15"/>
      <c r="F816" s="15"/>
      <c r="G816" s="15"/>
      <c r="H816" s="15"/>
    </row>
    <row r="817" spans="1:8" ht="15.75" customHeight="1">
      <c r="A817" s="15"/>
      <c r="B817" s="15"/>
      <c r="C817" s="15"/>
      <c r="D817" s="15"/>
      <c r="E817" s="15"/>
      <c r="F817" s="15"/>
      <c r="G817" s="15"/>
      <c r="H817" s="15"/>
    </row>
    <row r="818" spans="1:8" ht="15.75" customHeight="1">
      <c r="A818" s="15"/>
      <c r="B818" s="15"/>
      <c r="C818" s="15"/>
      <c r="D818" s="15"/>
      <c r="E818" s="15"/>
      <c r="F818" s="15"/>
      <c r="G818" s="15"/>
      <c r="H818" s="15"/>
    </row>
    <row r="819" spans="1:8" ht="15.75" customHeight="1">
      <c r="A819" s="15"/>
      <c r="B819" s="15"/>
      <c r="C819" s="15"/>
      <c r="D819" s="15"/>
      <c r="E819" s="15"/>
      <c r="F819" s="15"/>
      <c r="G819" s="15"/>
      <c r="H819" s="15"/>
    </row>
    <row r="820" spans="1:8" ht="15.75" customHeight="1">
      <c r="A820" s="15"/>
      <c r="B820" s="15"/>
      <c r="C820" s="15"/>
      <c r="D820" s="15"/>
      <c r="E820" s="15"/>
      <c r="F820" s="15"/>
      <c r="G820" s="15"/>
      <c r="H820" s="15"/>
    </row>
    <row r="821" spans="1:8" ht="15.75" customHeight="1">
      <c r="A821" s="15"/>
      <c r="B821" s="15"/>
      <c r="C821" s="15"/>
      <c r="D821" s="15"/>
      <c r="E821" s="15"/>
      <c r="F821" s="15"/>
      <c r="G821" s="15"/>
      <c r="H821" s="15"/>
    </row>
    <row r="822" spans="1:8" ht="15.75" customHeight="1">
      <c r="A822" s="15"/>
      <c r="B822" s="15"/>
      <c r="C822" s="15"/>
      <c r="D822" s="15"/>
      <c r="E822" s="15"/>
      <c r="F822" s="15"/>
      <c r="G822" s="15"/>
      <c r="H822" s="15"/>
    </row>
    <row r="823" spans="1:8" ht="15.75" customHeight="1">
      <c r="A823" s="15"/>
      <c r="B823" s="15"/>
      <c r="C823" s="15"/>
      <c r="D823" s="15"/>
      <c r="E823" s="15"/>
      <c r="F823" s="15"/>
      <c r="G823" s="15"/>
      <c r="H823" s="15"/>
    </row>
    <row r="824" spans="1:8" ht="15.75" customHeight="1">
      <c r="A824" s="15"/>
      <c r="B824" s="15"/>
      <c r="C824" s="15"/>
      <c r="D824" s="15"/>
      <c r="E824" s="15"/>
      <c r="F824" s="15"/>
      <c r="G824" s="15"/>
      <c r="H824" s="15"/>
    </row>
    <row r="825" spans="1:8" ht="15.75" customHeight="1">
      <c r="A825" s="15"/>
      <c r="B825" s="15"/>
      <c r="C825" s="15"/>
      <c r="D825" s="15"/>
      <c r="E825" s="15"/>
      <c r="F825" s="15"/>
      <c r="G825" s="15"/>
      <c r="H825" s="15"/>
    </row>
    <row r="826" spans="1:8" ht="15.75" customHeight="1">
      <c r="A826" s="15"/>
      <c r="B826" s="15"/>
      <c r="C826" s="15"/>
      <c r="D826" s="15"/>
      <c r="E826" s="15"/>
      <c r="F826" s="15"/>
      <c r="G826" s="15"/>
      <c r="H826" s="15"/>
    </row>
    <row r="827" spans="1:8" ht="15.75" customHeight="1">
      <c r="A827" s="15"/>
      <c r="B827" s="15"/>
      <c r="C827" s="15"/>
      <c r="D827" s="15"/>
      <c r="E827" s="15"/>
      <c r="F827" s="15"/>
      <c r="G827" s="15"/>
      <c r="H827" s="15"/>
    </row>
    <row r="828" spans="1:8" ht="15.75" customHeight="1">
      <c r="A828" s="15"/>
      <c r="B828" s="15"/>
      <c r="C828" s="15"/>
      <c r="D828" s="15"/>
      <c r="E828" s="15"/>
      <c r="F828" s="15"/>
      <c r="G828" s="15"/>
      <c r="H828" s="15"/>
    </row>
    <row r="829" spans="1:8" ht="15.75" customHeight="1">
      <c r="A829" s="15"/>
      <c r="B829" s="15"/>
      <c r="C829" s="15"/>
      <c r="D829" s="15"/>
      <c r="E829" s="15"/>
      <c r="F829" s="15"/>
      <c r="G829" s="15"/>
      <c r="H829" s="15"/>
    </row>
    <row r="830" spans="1:8" ht="15.75" customHeight="1">
      <c r="A830" s="15"/>
      <c r="B830" s="15"/>
      <c r="C830" s="15"/>
      <c r="D830" s="15"/>
      <c r="E830" s="15"/>
      <c r="F830" s="15"/>
      <c r="G830" s="15"/>
      <c r="H830" s="15"/>
    </row>
    <row r="831" spans="1:8" ht="15.75" customHeight="1">
      <c r="A831" s="15"/>
      <c r="B831" s="15"/>
      <c r="C831" s="15"/>
      <c r="D831" s="15"/>
      <c r="E831" s="15"/>
      <c r="F831" s="15"/>
      <c r="G831" s="15"/>
      <c r="H831" s="15"/>
    </row>
    <row r="832" spans="1:8" ht="15.75" customHeight="1">
      <c r="A832" s="15"/>
      <c r="B832" s="15"/>
      <c r="C832" s="15"/>
      <c r="D832" s="15"/>
      <c r="E832" s="15"/>
      <c r="F832" s="15"/>
      <c r="G832" s="15"/>
      <c r="H832" s="15"/>
    </row>
    <row r="833" spans="1:8" ht="15.75" customHeight="1">
      <c r="A833" s="15"/>
      <c r="B833" s="15"/>
      <c r="C833" s="15"/>
      <c r="D833" s="15"/>
      <c r="E833" s="15"/>
      <c r="F833" s="15"/>
      <c r="G833" s="15"/>
      <c r="H833" s="15"/>
    </row>
    <row r="834" spans="1:8" ht="15.75" customHeight="1">
      <c r="A834" s="15"/>
      <c r="B834" s="15"/>
      <c r="C834" s="15"/>
      <c r="D834" s="15"/>
      <c r="E834" s="15"/>
      <c r="F834" s="15"/>
      <c r="G834" s="15"/>
      <c r="H834" s="15"/>
    </row>
    <row r="835" spans="1:8" ht="15.75" customHeight="1">
      <c r="A835" s="15"/>
      <c r="B835" s="15"/>
      <c r="C835" s="15"/>
      <c r="D835" s="15"/>
      <c r="E835" s="15"/>
      <c r="F835" s="15"/>
      <c r="G835" s="15"/>
      <c r="H835" s="15"/>
    </row>
    <row r="836" spans="1:8" ht="15.75" customHeight="1">
      <c r="A836" s="15"/>
      <c r="B836" s="15"/>
      <c r="C836" s="15"/>
      <c r="D836" s="15"/>
      <c r="E836" s="15"/>
      <c r="F836" s="15"/>
      <c r="G836" s="15"/>
      <c r="H836" s="15"/>
    </row>
    <row r="837" spans="1:8" ht="15.75" customHeight="1">
      <c r="A837" s="15"/>
      <c r="B837" s="15"/>
      <c r="C837" s="15"/>
      <c r="D837" s="15"/>
      <c r="E837" s="15"/>
      <c r="F837" s="15"/>
      <c r="G837" s="15"/>
      <c r="H837" s="15"/>
    </row>
    <row r="838" spans="1:8" ht="15.75" customHeight="1">
      <c r="A838" s="15"/>
      <c r="B838" s="15"/>
      <c r="C838" s="15"/>
      <c r="D838" s="15"/>
      <c r="E838" s="15"/>
      <c r="F838" s="15"/>
      <c r="G838" s="15"/>
      <c r="H838" s="15"/>
    </row>
    <row r="839" spans="1:8" ht="15.75" customHeight="1">
      <c r="A839" s="15"/>
      <c r="B839" s="15"/>
      <c r="C839" s="15"/>
      <c r="D839" s="15"/>
      <c r="E839" s="15"/>
      <c r="F839" s="15"/>
      <c r="G839" s="15"/>
      <c r="H839" s="15"/>
    </row>
    <row r="840" spans="1:8" ht="15.75" customHeight="1">
      <c r="A840" s="15"/>
      <c r="B840" s="15"/>
      <c r="C840" s="15"/>
      <c r="D840" s="15"/>
      <c r="E840" s="15"/>
      <c r="F840" s="15"/>
      <c r="G840" s="15"/>
      <c r="H840" s="15"/>
    </row>
    <row r="841" spans="1:8" ht="15.75" customHeight="1">
      <c r="A841" s="15"/>
      <c r="B841" s="15"/>
      <c r="C841" s="15"/>
      <c r="D841" s="15"/>
      <c r="E841" s="15"/>
      <c r="F841" s="15"/>
      <c r="G841" s="15"/>
      <c r="H841" s="15"/>
    </row>
    <row r="842" spans="1:8" ht="15.75" customHeight="1">
      <c r="A842" s="15"/>
      <c r="B842" s="15"/>
      <c r="C842" s="15"/>
      <c r="D842" s="15"/>
      <c r="E842" s="15"/>
      <c r="F842" s="15"/>
      <c r="G842" s="15"/>
      <c r="H842" s="15"/>
    </row>
    <row r="843" spans="1:8" ht="15.75" customHeight="1">
      <c r="A843" s="15"/>
      <c r="B843" s="15"/>
      <c r="C843" s="15"/>
      <c r="D843" s="15"/>
      <c r="E843" s="15"/>
      <c r="F843" s="15"/>
      <c r="G843" s="15"/>
      <c r="H843" s="15"/>
    </row>
    <row r="844" spans="1:8" ht="15.75" customHeight="1">
      <c r="A844" s="15"/>
      <c r="B844" s="15"/>
      <c r="C844" s="15"/>
      <c r="D844" s="15"/>
      <c r="E844" s="15"/>
      <c r="F844" s="15"/>
      <c r="G844" s="15"/>
      <c r="H844" s="15"/>
    </row>
    <row r="845" spans="1:8" ht="15.75" customHeight="1">
      <c r="A845" s="15"/>
      <c r="B845" s="15"/>
      <c r="C845" s="15"/>
      <c r="D845" s="15"/>
      <c r="E845" s="15"/>
      <c r="F845" s="15"/>
      <c r="G845" s="15"/>
      <c r="H845" s="15"/>
    </row>
    <row r="846" spans="1:8" ht="15.75" customHeight="1">
      <c r="A846" s="15"/>
      <c r="B846" s="15"/>
      <c r="C846" s="15"/>
      <c r="D846" s="15"/>
      <c r="E846" s="15"/>
      <c r="F846" s="15"/>
      <c r="G846" s="15"/>
      <c r="H846" s="15"/>
    </row>
    <row r="847" spans="1:8" ht="15.75" customHeight="1">
      <c r="A847" s="15"/>
      <c r="B847" s="15"/>
      <c r="C847" s="15"/>
      <c r="D847" s="15"/>
      <c r="E847" s="15"/>
      <c r="F847" s="15"/>
      <c r="G847" s="15"/>
      <c r="H847" s="15"/>
    </row>
    <row r="848" spans="1:8" ht="15.75" customHeight="1">
      <c r="A848" s="15"/>
      <c r="B848" s="15"/>
      <c r="C848" s="15"/>
      <c r="D848" s="15"/>
      <c r="E848" s="15"/>
      <c r="F848" s="15"/>
      <c r="G848" s="15"/>
      <c r="H848" s="15"/>
    </row>
    <row r="849" spans="1:8" ht="15.75" customHeight="1">
      <c r="A849" s="15"/>
      <c r="B849" s="15"/>
      <c r="C849" s="15"/>
      <c r="D849" s="15"/>
      <c r="E849" s="15"/>
      <c r="F849" s="15"/>
      <c r="G849" s="15"/>
      <c r="H849" s="15"/>
    </row>
    <row r="850" spans="1:8" ht="15.75" customHeight="1">
      <c r="A850" s="15"/>
      <c r="B850" s="15"/>
      <c r="C850" s="15"/>
      <c r="D850" s="15"/>
      <c r="E850" s="15"/>
      <c r="F850" s="15"/>
      <c r="G850" s="15"/>
      <c r="H850" s="15"/>
    </row>
    <row r="851" spans="1:8" ht="15.75" customHeight="1">
      <c r="A851" s="15"/>
      <c r="B851" s="15"/>
      <c r="C851" s="15"/>
      <c r="D851" s="15"/>
      <c r="E851" s="15"/>
      <c r="F851" s="15"/>
      <c r="G851" s="15"/>
      <c r="H851" s="15"/>
    </row>
    <row r="852" spans="1:8" ht="15.75" customHeight="1">
      <c r="A852" s="15"/>
      <c r="B852" s="15"/>
      <c r="C852" s="15"/>
      <c r="D852" s="15"/>
      <c r="E852" s="15"/>
      <c r="F852" s="15"/>
      <c r="G852" s="15"/>
      <c r="H852" s="15"/>
    </row>
    <row r="853" spans="1:8" ht="15.75" customHeight="1">
      <c r="A853" s="15"/>
      <c r="B853" s="15"/>
      <c r="C853" s="15"/>
      <c r="D853" s="15"/>
      <c r="E853" s="15"/>
      <c r="F853" s="15"/>
      <c r="G853" s="15"/>
      <c r="H853" s="15"/>
    </row>
    <row r="854" spans="1:8" ht="15.75" customHeight="1">
      <c r="A854" s="15"/>
      <c r="B854" s="15"/>
      <c r="C854" s="15"/>
      <c r="D854" s="15"/>
      <c r="E854" s="15"/>
      <c r="F854" s="15"/>
      <c r="G854" s="15"/>
      <c r="H854" s="15"/>
    </row>
    <row r="855" spans="1:8" ht="15.75" customHeight="1">
      <c r="A855" s="15"/>
      <c r="B855" s="15"/>
      <c r="C855" s="15"/>
      <c r="D855" s="15"/>
      <c r="E855" s="15"/>
      <c r="F855" s="15"/>
      <c r="G855" s="15"/>
      <c r="H855" s="15"/>
    </row>
    <row r="856" spans="1:8" ht="15.75" customHeight="1">
      <c r="A856" s="15"/>
      <c r="B856" s="15"/>
      <c r="C856" s="15"/>
      <c r="D856" s="15"/>
      <c r="E856" s="15"/>
      <c r="F856" s="15"/>
      <c r="G856" s="15"/>
      <c r="H856" s="15"/>
    </row>
    <row r="857" spans="1:8" ht="15.75" customHeight="1">
      <c r="A857" s="15"/>
      <c r="B857" s="15"/>
      <c r="C857" s="15"/>
      <c r="D857" s="15"/>
      <c r="E857" s="15"/>
      <c r="F857" s="15"/>
      <c r="G857" s="15"/>
      <c r="H857" s="15"/>
    </row>
    <row r="858" spans="1:8" ht="15.75" customHeight="1">
      <c r="A858" s="15"/>
      <c r="B858" s="15"/>
      <c r="C858" s="15"/>
      <c r="D858" s="15"/>
      <c r="E858" s="15"/>
      <c r="F858" s="15"/>
      <c r="G858" s="15"/>
      <c r="H858" s="15"/>
    </row>
    <row r="859" spans="1:8" ht="15.75" customHeight="1">
      <c r="A859" s="15"/>
      <c r="B859" s="15"/>
      <c r="C859" s="15"/>
      <c r="D859" s="15"/>
      <c r="E859" s="15"/>
      <c r="F859" s="15"/>
      <c r="G859" s="15"/>
      <c r="H859" s="15"/>
    </row>
    <row r="860" spans="1:8" ht="15.75" customHeight="1">
      <c r="A860" s="15"/>
      <c r="B860" s="15"/>
      <c r="C860" s="15"/>
      <c r="D860" s="15"/>
      <c r="E860" s="15"/>
      <c r="F860" s="15"/>
      <c r="G860" s="15"/>
      <c r="H860" s="15"/>
    </row>
    <row r="861" spans="1:8" ht="15.75" customHeight="1">
      <c r="A861" s="15"/>
      <c r="B861" s="15"/>
      <c r="C861" s="15"/>
      <c r="D861" s="15"/>
      <c r="E861" s="15"/>
      <c r="F861" s="15"/>
      <c r="G861" s="15"/>
      <c r="H861" s="15"/>
    </row>
    <row r="862" spans="1:8" ht="15.75" customHeight="1">
      <c r="A862" s="15"/>
      <c r="B862" s="15"/>
      <c r="C862" s="15"/>
      <c r="D862" s="15"/>
      <c r="E862" s="15"/>
      <c r="F862" s="15"/>
      <c r="G862" s="15"/>
      <c r="H862" s="15"/>
    </row>
    <row r="863" spans="1:8" ht="15.75" customHeight="1">
      <c r="A863" s="15"/>
      <c r="B863" s="15"/>
      <c r="C863" s="15"/>
      <c r="D863" s="15"/>
      <c r="E863" s="15"/>
      <c r="F863" s="15"/>
      <c r="G863" s="15"/>
      <c r="H863" s="15"/>
    </row>
    <row r="864" spans="1:8" ht="15.75" customHeight="1">
      <c r="A864" s="15"/>
      <c r="B864" s="15"/>
      <c r="C864" s="15"/>
      <c r="D864" s="15"/>
      <c r="E864" s="15"/>
      <c r="F864" s="15"/>
      <c r="G864" s="15"/>
      <c r="H864" s="15"/>
    </row>
    <row r="865" spans="1:8" ht="15.75" customHeight="1">
      <c r="A865" s="15"/>
      <c r="B865" s="15"/>
      <c r="C865" s="15"/>
      <c r="D865" s="15"/>
      <c r="E865" s="15"/>
      <c r="F865" s="15"/>
      <c r="G865" s="15"/>
      <c r="H865" s="15"/>
    </row>
    <row r="866" spans="1:8" ht="15.75" customHeight="1">
      <c r="A866" s="15"/>
      <c r="B866" s="15"/>
      <c r="C866" s="15"/>
      <c r="D866" s="15"/>
      <c r="E866" s="15"/>
      <c r="F866" s="15"/>
      <c r="G866" s="15"/>
      <c r="H866" s="15"/>
    </row>
    <row r="867" spans="1:8" ht="15.75" customHeight="1">
      <c r="A867" s="15"/>
      <c r="B867" s="15"/>
      <c r="C867" s="15"/>
      <c r="D867" s="15"/>
      <c r="E867" s="15"/>
      <c r="F867" s="15"/>
      <c r="G867" s="15"/>
      <c r="H867" s="15"/>
    </row>
    <row r="868" spans="1:8" ht="15.75" customHeight="1">
      <c r="A868" s="15"/>
      <c r="B868" s="15"/>
      <c r="C868" s="15"/>
      <c r="D868" s="15"/>
      <c r="E868" s="15"/>
      <c r="F868" s="15"/>
      <c r="G868" s="15"/>
      <c r="H868" s="15"/>
    </row>
    <row r="869" spans="1:8" ht="15.75" customHeight="1">
      <c r="A869" s="15"/>
      <c r="B869" s="15"/>
      <c r="C869" s="15"/>
      <c r="D869" s="15"/>
      <c r="E869" s="15"/>
      <c r="F869" s="15"/>
      <c r="G869" s="15"/>
      <c r="H869" s="15"/>
    </row>
    <row r="870" spans="1:8" ht="15.75" customHeight="1">
      <c r="A870" s="15"/>
      <c r="B870" s="15"/>
      <c r="C870" s="15"/>
      <c r="D870" s="15"/>
      <c r="E870" s="15"/>
      <c r="F870" s="15"/>
      <c r="G870" s="15"/>
      <c r="H870" s="15"/>
    </row>
    <row r="871" spans="1:8" ht="15.75" customHeight="1">
      <c r="A871" s="15"/>
      <c r="B871" s="15"/>
      <c r="C871" s="15"/>
      <c r="D871" s="15"/>
      <c r="E871" s="15"/>
      <c r="F871" s="15"/>
      <c r="G871" s="15"/>
      <c r="H871" s="15"/>
    </row>
    <row r="872" spans="1:8" ht="15.75" customHeight="1">
      <c r="A872" s="15"/>
      <c r="B872" s="15"/>
      <c r="C872" s="15"/>
      <c r="D872" s="15"/>
      <c r="E872" s="15"/>
      <c r="F872" s="15"/>
      <c r="G872" s="15"/>
      <c r="H872" s="15"/>
    </row>
    <row r="873" spans="1:8" ht="15.75" customHeight="1">
      <c r="A873" s="15"/>
      <c r="B873" s="15"/>
      <c r="C873" s="15"/>
      <c r="D873" s="15"/>
      <c r="E873" s="15"/>
      <c r="F873" s="15"/>
      <c r="G873" s="15"/>
      <c r="H873" s="15"/>
    </row>
    <row r="874" spans="1:8" ht="15.75" customHeight="1">
      <c r="A874" s="15"/>
      <c r="B874" s="15"/>
      <c r="C874" s="15"/>
      <c r="D874" s="15"/>
      <c r="E874" s="15"/>
      <c r="F874" s="15"/>
      <c r="G874" s="15"/>
      <c r="H874" s="15"/>
    </row>
    <row r="875" spans="1:8" ht="15.75" customHeight="1">
      <c r="A875" s="15"/>
      <c r="B875" s="15"/>
      <c r="C875" s="15"/>
      <c r="D875" s="15"/>
      <c r="E875" s="15"/>
      <c r="F875" s="15"/>
      <c r="G875" s="15"/>
      <c r="H875" s="15"/>
    </row>
    <row r="876" spans="1:8" ht="15.75" customHeight="1">
      <c r="A876" s="15"/>
      <c r="B876" s="15"/>
      <c r="C876" s="15"/>
      <c r="D876" s="15"/>
      <c r="E876" s="15"/>
      <c r="F876" s="15"/>
      <c r="G876" s="15"/>
      <c r="H876" s="15"/>
    </row>
    <row r="877" spans="1:8" ht="15.75" customHeight="1">
      <c r="A877" s="15"/>
      <c r="B877" s="15"/>
      <c r="C877" s="15"/>
      <c r="D877" s="15"/>
      <c r="E877" s="15"/>
      <c r="F877" s="15"/>
      <c r="G877" s="15"/>
      <c r="H877" s="15"/>
    </row>
    <row r="878" spans="1:8" ht="15.75" customHeight="1">
      <c r="A878" s="15"/>
      <c r="B878" s="15"/>
      <c r="C878" s="15"/>
      <c r="D878" s="15"/>
      <c r="E878" s="15"/>
      <c r="F878" s="15"/>
      <c r="G878" s="15"/>
      <c r="H878" s="15"/>
    </row>
    <row r="879" spans="1:8" ht="15.75" customHeight="1">
      <c r="A879" s="15"/>
      <c r="B879" s="15"/>
      <c r="C879" s="15"/>
      <c r="D879" s="15"/>
      <c r="E879" s="15"/>
      <c r="F879" s="15"/>
      <c r="G879" s="15"/>
      <c r="H879" s="15"/>
    </row>
    <row r="880" spans="1:8" ht="15.75" customHeight="1">
      <c r="A880" s="15"/>
      <c r="B880" s="15"/>
      <c r="C880" s="15"/>
      <c r="D880" s="15"/>
      <c r="E880" s="15"/>
      <c r="F880" s="15"/>
      <c r="G880" s="15"/>
      <c r="H880" s="15"/>
    </row>
    <row r="881" spans="1:8" ht="15.75" customHeight="1">
      <c r="A881" s="15"/>
      <c r="B881" s="15"/>
      <c r="C881" s="15"/>
      <c r="D881" s="15"/>
      <c r="E881" s="15"/>
      <c r="F881" s="15"/>
      <c r="G881" s="15"/>
      <c r="H881" s="15"/>
    </row>
    <row r="882" spans="1:8" ht="15.75" customHeight="1">
      <c r="A882" s="15"/>
      <c r="B882" s="15"/>
      <c r="C882" s="15"/>
      <c r="D882" s="15"/>
      <c r="E882" s="15"/>
      <c r="F882" s="15"/>
      <c r="G882" s="15"/>
      <c r="H882" s="15"/>
    </row>
    <row r="883" spans="1:8" ht="15.75" customHeight="1">
      <c r="A883" s="15"/>
      <c r="B883" s="15"/>
      <c r="C883" s="15"/>
      <c r="D883" s="15"/>
      <c r="E883" s="15"/>
      <c r="F883" s="15"/>
      <c r="G883" s="15"/>
      <c r="H883" s="15"/>
    </row>
    <row r="884" spans="1:8" ht="15.75" customHeight="1">
      <c r="A884" s="15"/>
      <c r="B884" s="15"/>
      <c r="C884" s="15"/>
      <c r="D884" s="15"/>
      <c r="E884" s="15"/>
      <c r="F884" s="15"/>
      <c r="G884" s="15"/>
      <c r="H884" s="15"/>
    </row>
    <row r="885" spans="1:8" ht="15.75" customHeight="1">
      <c r="A885" s="15"/>
      <c r="B885" s="15"/>
      <c r="C885" s="15"/>
      <c r="D885" s="15"/>
      <c r="E885" s="15"/>
      <c r="F885" s="15"/>
      <c r="G885" s="15"/>
      <c r="H885" s="15"/>
    </row>
    <row r="886" spans="1:8" ht="15.75" customHeight="1">
      <c r="A886" s="15"/>
      <c r="B886" s="15"/>
      <c r="C886" s="15"/>
      <c r="D886" s="15"/>
      <c r="E886" s="15"/>
      <c r="F886" s="15"/>
      <c r="G886" s="15"/>
      <c r="H886" s="15"/>
    </row>
    <row r="887" spans="1:8" ht="15.75" customHeight="1">
      <c r="A887" s="15"/>
      <c r="B887" s="15"/>
      <c r="C887" s="15"/>
      <c r="D887" s="15"/>
      <c r="E887" s="15"/>
      <c r="F887" s="15"/>
      <c r="G887" s="15"/>
      <c r="H887" s="15"/>
    </row>
    <row r="888" spans="1:8" ht="15.75" customHeight="1">
      <c r="A888" s="15"/>
      <c r="B888" s="15"/>
      <c r="C888" s="15"/>
      <c r="D888" s="15"/>
      <c r="E888" s="15"/>
      <c r="F888" s="15"/>
      <c r="G888" s="15"/>
      <c r="H888" s="15"/>
    </row>
    <row r="889" spans="1:8" ht="15.75" customHeight="1">
      <c r="A889" s="15"/>
      <c r="B889" s="15"/>
      <c r="C889" s="15"/>
      <c r="D889" s="15"/>
      <c r="E889" s="15"/>
      <c r="F889" s="15"/>
      <c r="G889" s="15"/>
      <c r="H889" s="15"/>
    </row>
    <row r="890" spans="1:8" ht="15.75" customHeight="1">
      <c r="A890" s="15"/>
      <c r="B890" s="15"/>
      <c r="C890" s="15"/>
      <c r="D890" s="15"/>
      <c r="E890" s="15"/>
      <c r="F890" s="15"/>
      <c r="G890" s="15"/>
      <c r="H890" s="15"/>
    </row>
    <row r="891" spans="1:8" ht="15.75" customHeight="1">
      <c r="A891" s="15"/>
      <c r="B891" s="15"/>
      <c r="C891" s="15"/>
      <c r="D891" s="15"/>
      <c r="E891" s="15"/>
      <c r="F891" s="15"/>
      <c r="G891" s="15"/>
      <c r="H891" s="15"/>
    </row>
    <row r="892" spans="1:8" ht="15.75" customHeight="1">
      <c r="A892" s="15"/>
      <c r="B892" s="15"/>
      <c r="C892" s="15"/>
      <c r="D892" s="15"/>
      <c r="E892" s="15"/>
      <c r="F892" s="15"/>
      <c r="G892" s="15"/>
      <c r="H892" s="15"/>
    </row>
    <row r="893" spans="1:8" ht="15.75" customHeight="1">
      <c r="A893" s="15"/>
      <c r="B893" s="15"/>
      <c r="C893" s="15"/>
      <c r="D893" s="15"/>
      <c r="E893" s="15"/>
      <c r="F893" s="15"/>
      <c r="G893" s="15"/>
      <c r="H893" s="15"/>
    </row>
    <row r="894" spans="1:8" ht="15.75" customHeight="1">
      <c r="A894" s="15"/>
      <c r="B894" s="15"/>
      <c r="C894" s="15"/>
      <c r="D894" s="15"/>
      <c r="E894" s="15"/>
      <c r="F894" s="15"/>
      <c r="G894" s="15"/>
      <c r="H894" s="15"/>
    </row>
    <row r="895" spans="1:8" ht="15.75" customHeight="1">
      <c r="A895" s="15"/>
      <c r="B895" s="15"/>
      <c r="C895" s="15"/>
      <c r="D895" s="15"/>
      <c r="E895" s="15"/>
      <c r="F895" s="15"/>
      <c r="G895" s="15"/>
      <c r="H895" s="15"/>
    </row>
    <row r="896" spans="1:8" ht="15.75" customHeight="1">
      <c r="A896" s="15"/>
      <c r="B896" s="15"/>
      <c r="C896" s="15"/>
      <c r="D896" s="15"/>
      <c r="E896" s="15"/>
      <c r="F896" s="15"/>
      <c r="G896" s="15"/>
      <c r="H896" s="15"/>
    </row>
    <row r="897" spans="1:8" ht="15.75" customHeight="1">
      <c r="A897" s="15"/>
      <c r="B897" s="15"/>
      <c r="C897" s="15"/>
      <c r="D897" s="15"/>
      <c r="E897" s="15"/>
      <c r="F897" s="15"/>
      <c r="G897" s="15"/>
      <c r="H897" s="15"/>
    </row>
    <row r="898" spans="1:8" ht="15.75" customHeight="1">
      <c r="A898" s="15"/>
      <c r="B898" s="15"/>
      <c r="C898" s="15"/>
      <c r="D898" s="15"/>
      <c r="E898" s="15"/>
      <c r="F898" s="15"/>
      <c r="G898" s="15"/>
      <c r="H898" s="15"/>
    </row>
    <row r="899" spans="1:8" ht="15.75" customHeight="1">
      <c r="A899" s="15"/>
      <c r="B899" s="15"/>
      <c r="C899" s="15"/>
      <c r="D899" s="15"/>
      <c r="E899" s="15"/>
      <c r="F899" s="15"/>
      <c r="G899" s="15"/>
      <c r="H899" s="15"/>
    </row>
    <row r="900" spans="1:8" ht="15.75" customHeight="1">
      <c r="A900" s="15"/>
      <c r="B900" s="15"/>
      <c r="C900" s="15"/>
      <c r="D900" s="15"/>
      <c r="E900" s="15"/>
      <c r="F900" s="15"/>
      <c r="G900" s="15"/>
      <c r="H900" s="15"/>
    </row>
    <row r="901" spans="1:8" ht="15.75" customHeight="1">
      <c r="A901" s="15"/>
      <c r="B901" s="15"/>
      <c r="C901" s="15"/>
      <c r="D901" s="15"/>
      <c r="E901" s="15"/>
      <c r="F901" s="15"/>
      <c r="G901" s="15"/>
      <c r="H901" s="15"/>
    </row>
    <row r="902" spans="1:8" ht="15.75" customHeight="1">
      <c r="A902" s="15"/>
      <c r="B902" s="15"/>
      <c r="C902" s="15"/>
      <c r="D902" s="15"/>
      <c r="E902" s="15"/>
      <c r="F902" s="15"/>
      <c r="G902" s="15"/>
      <c r="H902" s="15"/>
    </row>
    <row r="903" spans="1:8" ht="15.75" customHeight="1">
      <c r="A903" s="15"/>
      <c r="B903" s="15"/>
      <c r="C903" s="15"/>
      <c r="D903" s="15"/>
      <c r="E903" s="15"/>
      <c r="F903" s="15"/>
      <c r="G903" s="15"/>
      <c r="H903" s="15"/>
    </row>
    <row r="904" spans="1:8" ht="15.75" customHeight="1">
      <c r="A904" s="15"/>
      <c r="B904" s="15"/>
      <c r="C904" s="15"/>
      <c r="D904" s="15"/>
      <c r="E904" s="15"/>
      <c r="F904" s="15"/>
      <c r="G904" s="15"/>
      <c r="H904" s="15"/>
    </row>
    <row r="905" spans="1:8" ht="15.75" customHeight="1">
      <c r="A905" s="15"/>
      <c r="B905" s="15"/>
      <c r="C905" s="15"/>
      <c r="D905" s="15"/>
      <c r="E905" s="15"/>
      <c r="F905" s="15"/>
      <c r="G905" s="15"/>
      <c r="H905" s="15"/>
    </row>
    <row r="906" spans="1:8" ht="15.75" customHeight="1">
      <c r="A906" s="15"/>
      <c r="B906" s="15"/>
      <c r="C906" s="15"/>
      <c r="D906" s="15"/>
      <c r="E906" s="15"/>
      <c r="F906" s="15"/>
      <c r="G906" s="15"/>
      <c r="H906" s="15"/>
    </row>
    <row r="907" spans="1:8" ht="15.75" customHeight="1">
      <c r="A907" s="15"/>
      <c r="B907" s="15"/>
      <c r="C907" s="15"/>
      <c r="D907" s="15"/>
      <c r="E907" s="15"/>
      <c r="F907" s="15"/>
      <c r="G907" s="15"/>
      <c r="H907" s="15"/>
    </row>
    <row r="908" spans="1:8" ht="15.75" customHeight="1">
      <c r="A908" s="15"/>
      <c r="B908" s="15"/>
      <c r="C908" s="15"/>
      <c r="D908" s="15"/>
      <c r="E908" s="15"/>
      <c r="F908" s="15"/>
      <c r="G908" s="15"/>
      <c r="H908" s="15"/>
    </row>
    <row r="909" spans="1:8" ht="15.75" customHeight="1">
      <c r="A909" s="15"/>
      <c r="B909" s="15"/>
      <c r="C909" s="15"/>
      <c r="D909" s="15"/>
      <c r="E909" s="15"/>
      <c r="F909" s="15"/>
      <c r="G909" s="15"/>
      <c r="H909" s="15"/>
    </row>
    <row r="910" spans="1:8" ht="15.75" customHeight="1">
      <c r="A910" s="15"/>
      <c r="B910" s="15"/>
      <c r="C910" s="15"/>
      <c r="D910" s="15"/>
      <c r="E910" s="15"/>
      <c r="F910" s="15"/>
      <c r="G910" s="15"/>
      <c r="H910" s="15"/>
    </row>
    <row r="911" spans="1:8" ht="15.75" customHeight="1">
      <c r="A911" s="15"/>
      <c r="B911" s="15"/>
      <c r="C911" s="15"/>
      <c r="D911" s="15"/>
      <c r="E911" s="15"/>
      <c r="F911" s="15"/>
      <c r="G911" s="15"/>
      <c r="H911" s="15"/>
    </row>
    <row r="912" spans="1:8" ht="15.75" customHeight="1">
      <c r="A912" s="15"/>
      <c r="B912" s="15"/>
      <c r="C912" s="15"/>
      <c r="D912" s="15"/>
      <c r="E912" s="15"/>
      <c r="F912" s="15"/>
      <c r="G912" s="15"/>
      <c r="H912" s="15"/>
    </row>
    <row r="913" spans="1:8" ht="15.75" customHeight="1">
      <c r="A913" s="15"/>
      <c r="B913" s="15"/>
      <c r="C913" s="15"/>
      <c r="D913" s="15"/>
      <c r="E913" s="15"/>
      <c r="F913" s="15"/>
      <c r="G913" s="15"/>
      <c r="H913" s="15"/>
    </row>
    <row r="914" spans="1:8" ht="15.75" customHeight="1">
      <c r="A914" s="15"/>
      <c r="B914" s="15"/>
      <c r="C914" s="15"/>
      <c r="D914" s="15"/>
      <c r="E914" s="15"/>
      <c r="F914" s="15"/>
      <c r="G914" s="15"/>
      <c r="H914" s="15"/>
    </row>
    <row r="915" spans="1:8" ht="15.75" customHeight="1">
      <c r="A915" s="15"/>
      <c r="B915" s="15"/>
      <c r="C915" s="15"/>
      <c r="D915" s="15"/>
      <c r="E915" s="15"/>
      <c r="F915" s="15"/>
      <c r="G915" s="15"/>
      <c r="H915" s="15"/>
    </row>
    <row r="916" spans="1:8" ht="15.75" customHeight="1">
      <c r="A916" s="15"/>
      <c r="B916" s="15"/>
      <c r="C916" s="15"/>
      <c r="D916" s="15"/>
      <c r="E916" s="15"/>
      <c r="F916" s="15"/>
      <c r="G916" s="15"/>
      <c r="H916" s="15"/>
    </row>
    <row r="917" spans="1:8" ht="15.75" customHeight="1">
      <c r="A917" s="15"/>
      <c r="B917" s="15"/>
      <c r="C917" s="15"/>
      <c r="D917" s="15"/>
      <c r="E917" s="15"/>
      <c r="F917" s="15"/>
      <c r="G917" s="15"/>
      <c r="H917" s="15"/>
    </row>
    <row r="918" spans="1:8" ht="15.75" customHeight="1">
      <c r="A918" s="15"/>
      <c r="B918" s="15"/>
      <c r="C918" s="15"/>
      <c r="D918" s="15"/>
      <c r="E918" s="15"/>
      <c r="F918" s="15"/>
      <c r="G918" s="15"/>
      <c r="H918" s="15"/>
    </row>
    <row r="919" spans="1:8" ht="15.75" customHeight="1">
      <c r="A919" s="15"/>
      <c r="B919" s="15"/>
      <c r="C919" s="15"/>
      <c r="D919" s="15"/>
      <c r="E919" s="15"/>
      <c r="F919" s="15"/>
      <c r="G919" s="15"/>
      <c r="H919" s="15"/>
    </row>
    <row r="920" spans="1:8" ht="15.75" customHeight="1">
      <c r="A920" s="15"/>
      <c r="B920" s="15"/>
      <c r="C920" s="15"/>
      <c r="D920" s="15"/>
      <c r="E920" s="15"/>
      <c r="F920" s="15"/>
      <c r="G920" s="15"/>
      <c r="H920" s="15"/>
    </row>
    <row r="921" spans="1:8" ht="15.75" customHeight="1">
      <c r="A921" s="15"/>
      <c r="B921" s="15"/>
      <c r="C921" s="15"/>
      <c r="D921" s="15"/>
      <c r="E921" s="15"/>
      <c r="F921" s="15"/>
      <c r="G921" s="15"/>
      <c r="H921" s="15"/>
    </row>
    <row r="922" spans="1:8" ht="15.75" customHeight="1">
      <c r="A922" s="15"/>
      <c r="B922" s="15"/>
      <c r="C922" s="15"/>
      <c r="D922" s="15"/>
      <c r="E922" s="15"/>
      <c r="F922" s="15"/>
      <c r="G922" s="15"/>
      <c r="H922" s="15"/>
    </row>
    <row r="923" spans="1:8" ht="15.75" customHeight="1">
      <c r="A923" s="15"/>
      <c r="B923" s="15"/>
      <c r="C923" s="15"/>
      <c r="D923" s="15"/>
      <c r="E923" s="15"/>
      <c r="F923" s="15"/>
      <c r="G923" s="15"/>
      <c r="H923" s="15"/>
    </row>
    <row r="924" spans="1:8" ht="15.75" customHeight="1">
      <c r="A924" s="15"/>
      <c r="B924" s="15"/>
      <c r="C924" s="15"/>
      <c r="D924" s="15"/>
      <c r="E924" s="15"/>
      <c r="F924" s="15"/>
      <c r="G924" s="15"/>
      <c r="H924" s="15"/>
    </row>
    <row r="925" spans="1:8" ht="15.75" customHeight="1">
      <c r="A925" s="15"/>
      <c r="B925" s="15"/>
      <c r="C925" s="15"/>
      <c r="D925" s="15"/>
      <c r="E925" s="15"/>
      <c r="F925" s="15"/>
      <c r="G925" s="15"/>
      <c r="H925" s="15"/>
    </row>
    <row r="926" spans="1:8" ht="15.75" customHeight="1">
      <c r="A926" s="15"/>
      <c r="B926" s="15"/>
      <c r="C926" s="15"/>
      <c r="D926" s="15"/>
      <c r="E926" s="15"/>
      <c r="F926" s="15"/>
      <c r="G926" s="15"/>
      <c r="H926" s="15"/>
    </row>
    <row r="927" spans="1:8" ht="15.75" customHeight="1">
      <c r="A927" s="15"/>
      <c r="B927" s="15"/>
      <c r="C927" s="15"/>
      <c r="D927" s="15"/>
      <c r="E927" s="15"/>
      <c r="F927" s="15"/>
      <c r="G927" s="15"/>
      <c r="H927" s="15"/>
    </row>
    <row r="928" spans="1:8" ht="15.75" customHeight="1">
      <c r="A928" s="15"/>
      <c r="B928" s="15"/>
      <c r="C928" s="15"/>
      <c r="D928" s="15"/>
      <c r="E928" s="15"/>
      <c r="F928" s="15"/>
      <c r="G928" s="15"/>
      <c r="H928" s="15"/>
    </row>
    <row r="929" spans="1:8" ht="15.75" customHeight="1">
      <c r="A929" s="15"/>
      <c r="B929" s="15"/>
      <c r="C929" s="15"/>
      <c r="D929" s="15"/>
      <c r="E929" s="15"/>
      <c r="F929" s="15"/>
      <c r="G929" s="15"/>
      <c r="H929" s="15"/>
    </row>
    <row r="930" spans="1:8" ht="15.75" customHeight="1">
      <c r="A930" s="15"/>
      <c r="B930" s="15"/>
      <c r="C930" s="15"/>
      <c r="D930" s="15"/>
      <c r="E930" s="15"/>
      <c r="F930" s="15"/>
      <c r="G930" s="15"/>
      <c r="H930" s="15"/>
    </row>
    <row r="931" spans="1:8" ht="15.75" customHeight="1">
      <c r="A931" s="15"/>
      <c r="B931" s="15"/>
      <c r="C931" s="15"/>
      <c r="D931" s="15"/>
      <c r="E931" s="15"/>
      <c r="F931" s="15"/>
      <c r="G931" s="15"/>
      <c r="H931" s="15"/>
    </row>
    <row r="932" spans="1:8" ht="15.75" customHeight="1">
      <c r="A932" s="15"/>
      <c r="B932" s="15"/>
      <c r="C932" s="15"/>
      <c r="D932" s="15"/>
      <c r="E932" s="15"/>
      <c r="F932" s="15"/>
      <c r="G932" s="15"/>
      <c r="H932" s="15"/>
    </row>
    <row r="933" spans="1:8" ht="15.75" customHeight="1">
      <c r="A933" s="15"/>
      <c r="B933" s="15"/>
      <c r="C933" s="15"/>
      <c r="D933" s="15"/>
      <c r="E933" s="15"/>
      <c r="F933" s="15"/>
      <c r="G933" s="15"/>
      <c r="H933" s="15"/>
    </row>
    <row r="934" spans="1:8" ht="15.75" customHeight="1">
      <c r="A934" s="15"/>
      <c r="B934" s="15"/>
      <c r="C934" s="15"/>
      <c r="D934" s="15"/>
      <c r="E934" s="15"/>
      <c r="F934" s="15"/>
      <c r="G934" s="15"/>
      <c r="H934" s="15"/>
    </row>
    <row r="935" spans="1:8" ht="15.75" customHeight="1">
      <c r="A935" s="15"/>
      <c r="B935" s="15"/>
      <c r="C935" s="15"/>
      <c r="D935" s="15"/>
      <c r="E935" s="15"/>
      <c r="F935" s="15"/>
      <c r="G935" s="15"/>
      <c r="H935" s="15"/>
    </row>
    <row r="936" spans="1:8" ht="15.75" customHeight="1">
      <c r="A936" s="15"/>
      <c r="B936" s="15"/>
      <c r="C936" s="15"/>
      <c r="D936" s="15"/>
      <c r="E936" s="15"/>
      <c r="F936" s="15"/>
      <c r="G936" s="15"/>
      <c r="H936" s="15"/>
    </row>
    <row r="937" spans="1:8" ht="15.75" customHeight="1">
      <c r="A937" s="15"/>
      <c r="B937" s="15"/>
      <c r="C937" s="15"/>
      <c r="D937" s="15"/>
      <c r="E937" s="15"/>
      <c r="F937" s="15"/>
      <c r="G937" s="15"/>
      <c r="H937" s="15"/>
    </row>
    <row r="938" spans="1:8" ht="15.75" customHeight="1">
      <c r="A938" s="15"/>
      <c r="B938" s="15"/>
      <c r="C938" s="15"/>
      <c r="D938" s="15"/>
      <c r="E938" s="15"/>
      <c r="F938" s="15"/>
      <c r="G938" s="15"/>
      <c r="H938" s="15"/>
    </row>
    <row r="939" spans="1:8" ht="15.75" customHeight="1">
      <c r="A939" s="15"/>
      <c r="B939" s="15"/>
      <c r="C939" s="15"/>
      <c r="D939" s="15"/>
      <c r="E939" s="15"/>
      <c r="F939" s="15"/>
      <c r="G939" s="15"/>
      <c r="H939" s="15"/>
    </row>
    <row r="940" spans="1:8" ht="15.75" customHeight="1">
      <c r="A940" s="15"/>
      <c r="B940" s="15"/>
      <c r="C940" s="15"/>
      <c r="D940" s="15"/>
      <c r="E940" s="15"/>
      <c r="F940" s="15"/>
      <c r="G940" s="15"/>
      <c r="H940" s="15"/>
    </row>
    <row r="941" spans="1:8" ht="15.75" customHeight="1">
      <c r="A941" s="15"/>
      <c r="B941" s="15"/>
      <c r="C941" s="15"/>
      <c r="D941" s="15"/>
      <c r="E941" s="15"/>
      <c r="F941" s="15"/>
      <c r="G941" s="15"/>
      <c r="H941" s="15"/>
    </row>
    <row r="942" spans="1:8" ht="15.75" customHeight="1">
      <c r="A942" s="15"/>
      <c r="B942" s="15"/>
      <c r="C942" s="15"/>
      <c r="D942" s="15"/>
      <c r="E942" s="15"/>
      <c r="F942" s="15"/>
      <c r="G942" s="15"/>
      <c r="H942" s="15"/>
    </row>
    <row r="943" spans="1:8" ht="15.75" customHeight="1">
      <c r="A943" s="15"/>
      <c r="B943" s="15"/>
      <c r="C943" s="15"/>
      <c r="D943" s="15"/>
      <c r="E943" s="15"/>
      <c r="F943" s="15"/>
      <c r="G943" s="15"/>
      <c r="H943" s="15"/>
    </row>
    <row r="944" spans="1:8" ht="15.75" customHeight="1">
      <c r="A944" s="15"/>
      <c r="B944" s="15"/>
      <c r="C944" s="15"/>
      <c r="D944" s="15"/>
      <c r="E944" s="15"/>
      <c r="F944" s="15"/>
      <c r="G944" s="15"/>
      <c r="H944" s="15"/>
    </row>
    <row r="945" spans="1:8" ht="15.75" customHeight="1">
      <c r="A945" s="15"/>
      <c r="B945" s="15"/>
      <c r="C945" s="15"/>
      <c r="D945" s="15"/>
      <c r="E945" s="15"/>
      <c r="F945" s="15"/>
      <c r="G945" s="15"/>
      <c r="H945" s="15"/>
    </row>
    <row r="946" spans="1:8" ht="15.75" customHeight="1">
      <c r="A946" s="15"/>
      <c r="B946" s="15"/>
      <c r="C946" s="15"/>
      <c r="D946" s="15"/>
      <c r="E946" s="15"/>
      <c r="F946" s="15"/>
      <c r="G946" s="15"/>
      <c r="H946" s="15"/>
    </row>
    <row r="947" spans="1:8" ht="15.75" customHeight="1">
      <c r="A947" s="15"/>
      <c r="B947" s="15"/>
      <c r="C947" s="15"/>
      <c r="D947" s="15"/>
      <c r="E947" s="15"/>
      <c r="F947" s="15"/>
      <c r="G947" s="15"/>
      <c r="H947" s="15"/>
    </row>
    <row r="948" spans="1:8" ht="15.75" customHeight="1">
      <c r="A948" s="15"/>
      <c r="B948" s="15"/>
      <c r="C948" s="15"/>
      <c r="D948" s="15"/>
      <c r="E948" s="15"/>
      <c r="F948" s="15"/>
      <c r="G948" s="15"/>
      <c r="H948" s="15"/>
    </row>
    <row r="949" spans="1:8" ht="15.75" customHeight="1">
      <c r="A949" s="15"/>
      <c r="B949" s="15"/>
      <c r="C949" s="15"/>
      <c r="D949" s="15"/>
      <c r="E949" s="15"/>
      <c r="F949" s="15"/>
      <c r="G949" s="15"/>
      <c r="H949" s="15"/>
    </row>
    <row r="950" spans="1:8" ht="15.75" customHeight="1">
      <c r="A950" s="15"/>
      <c r="B950" s="15"/>
      <c r="C950" s="15"/>
      <c r="D950" s="15"/>
      <c r="E950" s="15"/>
      <c r="F950" s="15"/>
      <c r="G950" s="15"/>
      <c r="H950" s="15"/>
    </row>
    <row r="951" spans="1:8" ht="15.75" customHeight="1">
      <c r="A951" s="15"/>
      <c r="B951" s="15"/>
      <c r="C951" s="15"/>
      <c r="D951" s="15"/>
      <c r="E951" s="15"/>
      <c r="F951" s="15"/>
      <c r="G951" s="15"/>
      <c r="H951" s="15"/>
    </row>
    <row r="952" spans="1:8" ht="15.75" customHeight="1">
      <c r="A952" s="15"/>
      <c r="B952" s="15"/>
      <c r="C952" s="15"/>
      <c r="D952" s="15"/>
      <c r="E952" s="15"/>
      <c r="F952" s="15"/>
      <c r="G952" s="15"/>
      <c r="H952" s="15"/>
    </row>
    <row r="953" spans="1:8" ht="15.75" customHeight="1">
      <c r="A953" s="15"/>
      <c r="B953" s="15"/>
      <c r="C953" s="15"/>
      <c r="D953" s="15"/>
      <c r="E953" s="15"/>
      <c r="F953" s="15"/>
      <c r="G953" s="15"/>
      <c r="H953" s="15"/>
    </row>
    <row r="954" spans="1:8" ht="15.75" customHeight="1">
      <c r="A954" s="15"/>
      <c r="B954" s="15"/>
      <c r="C954" s="15"/>
      <c r="D954" s="15"/>
      <c r="E954" s="15"/>
      <c r="F954" s="15"/>
      <c r="G954" s="15"/>
      <c r="H954" s="15"/>
    </row>
    <row r="955" spans="1:8" ht="15.75" customHeight="1">
      <c r="A955" s="15"/>
      <c r="B955" s="15"/>
      <c r="C955" s="15"/>
      <c r="D955" s="15"/>
      <c r="E955" s="15"/>
      <c r="F955" s="15"/>
      <c r="G955" s="15"/>
      <c r="H955" s="15"/>
    </row>
    <row r="956" spans="1:8" ht="15.75" customHeight="1">
      <c r="A956" s="15"/>
      <c r="B956" s="15"/>
      <c r="C956" s="15"/>
      <c r="D956" s="15"/>
      <c r="E956" s="15"/>
      <c r="F956" s="15"/>
      <c r="G956" s="15"/>
      <c r="H956" s="15"/>
    </row>
    <row r="957" spans="1:8" ht="15.75" customHeight="1">
      <c r="A957" s="15"/>
      <c r="B957" s="15"/>
      <c r="C957" s="15"/>
      <c r="D957" s="15"/>
      <c r="E957" s="15"/>
      <c r="F957" s="15"/>
      <c r="G957" s="15"/>
      <c r="H957" s="15"/>
    </row>
    <row r="958" spans="1:8" ht="15.75" customHeight="1">
      <c r="A958" s="15"/>
      <c r="B958" s="15"/>
      <c r="C958" s="15"/>
      <c r="D958" s="15"/>
      <c r="E958" s="15"/>
      <c r="F958" s="15"/>
      <c r="G958" s="15"/>
      <c r="H958" s="15"/>
    </row>
    <row r="959" spans="1:8" ht="15.75" customHeight="1">
      <c r="A959" s="15"/>
      <c r="B959" s="15"/>
      <c r="C959" s="15"/>
      <c r="D959" s="15"/>
      <c r="E959" s="15"/>
      <c r="F959" s="15"/>
      <c r="G959" s="15"/>
      <c r="H959" s="15"/>
    </row>
    <row r="960" spans="1:8" ht="15.75" customHeight="1">
      <c r="A960" s="15"/>
      <c r="B960" s="15"/>
      <c r="C960" s="15"/>
      <c r="D960" s="15"/>
      <c r="E960" s="15"/>
      <c r="F960" s="15"/>
      <c r="G960" s="15"/>
      <c r="H960" s="15"/>
    </row>
    <row r="961" spans="1:8" ht="15.75" customHeight="1">
      <c r="A961" s="15"/>
      <c r="B961" s="15"/>
      <c r="C961" s="15"/>
      <c r="D961" s="15"/>
      <c r="E961" s="15"/>
      <c r="F961" s="15"/>
      <c r="G961" s="15"/>
      <c r="H961" s="15"/>
    </row>
    <row r="962" spans="1:8" ht="15.75" customHeight="1">
      <c r="A962" s="15"/>
      <c r="B962" s="15"/>
      <c r="C962" s="15"/>
      <c r="D962" s="15"/>
      <c r="E962" s="15"/>
      <c r="F962" s="15"/>
      <c r="G962" s="15"/>
      <c r="H962" s="15"/>
    </row>
    <row r="963" spans="1:8" ht="15.75" customHeight="1">
      <c r="A963" s="15"/>
      <c r="B963" s="15"/>
      <c r="C963" s="15"/>
      <c r="D963" s="15"/>
      <c r="E963" s="15"/>
      <c r="F963" s="15"/>
      <c r="G963" s="15"/>
      <c r="H963" s="15"/>
    </row>
    <row r="964" spans="1:8" ht="15.75" customHeight="1">
      <c r="A964" s="15"/>
      <c r="B964" s="15"/>
      <c r="C964" s="15"/>
      <c r="D964" s="15"/>
      <c r="E964" s="15"/>
      <c r="F964" s="15"/>
      <c r="G964" s="15"/>
      <c r="H964" s="15"/>
    </row>
    <row r="965" spans="1:8" ht="15.75" customHeight="1">
      <c r="A965" s="15"/>
      <c r="B965" s="15"/>
      <c r="C965" s="15"/>
      <c r="D965" s="15"/>
      <c r="E965" s="15"/>
      <c r="F965" s="15"/>
      <c r="G965" s="15"/>
      <c r="H965" s="15"/>
    </row>
    <row r="966" spans="1:8" ht="15.75" customHeight="1">
      <c r="A966" s="15"/>
      <c r="B966" s="15"/>
      <c r="C966" s="15"/>
      <c r="D966" s="15"/>
      <c r="E966" s="15"/>
      <c r="F966" s="15"/>
      <c r="G966" s="15"/>
      <c r="H966" s="15"/>
    </row>
    <row r="967" spans="1:8" ht="15.75" customHeight="1">
      <c r="A967" s="15"/>
      <c r="B967" s="15"/>
      <c r="C967" s="15"/>
      <c r="D967" s="15"/>
      <c r="E967" s="15"/>
      <c r="F967" s="15"/>
      <c r="G967" s="15"/>
      <c r="H967" s="15"/>
    </row>
    <row r="968" spans="1:8" ht="15.75" customHeight="1">
      <c r="A968" s="15"/>
      <c r="B968" s="15"/>
      <c r="C968" s="15"/>
      <c r="D968" s="15"/>
      <c r="E968" s="15"/>
      <c r="F968" s="15"/>
      <c r="G968" s="15"/>
      <c r="H968" s="15"/>
    </row>
    <row r="969" spans="1:8" ht="15.75" customHeight="1">
      <c r="A969" s="15"/>
      <c r="B969" s="15"/>
      <c r="C969" s="15"/>
      <c r="D969" s="15"/>
      <c r="E969" s="15"/>
      <c r="F969" s="15"/>
      <c r="G969" s="15"/>
      <c r="H969" s="15"/>
    </row>
    <row r="970" spans="1:8" ht="15.75" customHeight="1">
      <c r="A970" s="15"/>
      <c r="B970" s="15"/>
      <c r="C970" s="15"/>
      <c r="D970" s="15"/>
      <c r="E970" s="15"/>
      <c r="F970" s="15"/>
      <c r="G970" s="15"/>
      <c r="H970" s="15"/>
    </row>
    <row r="971" spans="1:8" ht="15.75" customHeight="1">
      <c r="A971" s="15"/>
      <c r="B971" s="15"/>
      <c r="C971" s="15"/>
      <c r="D971" s="15"/>
      <c r="E971" s="15"/>
      <c r="F971" s="15"/>
      <c r="G971" s="15"/>
      <c r="H971" s="15"/>
    </row>
    <row r="972" spans="1:8" ht="15.75" customHeight="1">
      <c r="A972" s="15"/>
      <c r="B972" s="15"/>
      <c r="C972" s="15"/>
      <c r="D972" s="15"/>
      <c r="E972" s="15"/>
      <c r="F972" s="15"/>
      <c r="G972" s="15"/>
      <c r="H972" s="15"/>
    </row>
    <row r="973" spans="1:8" ht="15.75" customHeight="1">
      <c r="A973" s="15"/>
      <c r="B973" s="15"/>
      <c r="C973" s="15"/>
      <c r="D973" s="15"/>
      <c r="E973" s="15"/>
      <c r="F973" s="15"/>
      <c r="G973" s="15"/>
      <c r="H973" s="15"/>
    </row>
    <row r="974" spans="1:8" ht="15.75" customHeight="1">
      <c r="A974" s="15"/>
      <c r="B974" s="15"/>
      <c r="C974" s="15"/>
      <c r="D974" s="15"/>
      <c r="E974" s="15"/>
      <c r="F974" s="15"/>
      <c r="G974" s="15"/>
      <c r="H974" s="15"/>
    </row>
    <row r="975" spans="1:8" ht="15.75" customHeight="1">
      <c r="A975" s="15"/>
      <c r="B975" s="15"/>
      <c r="C975" s="15"/>
      <c r="D975" s="15"/>
      <c r="E975" s="15"/>
      <c r="F975" s="15"/>
      <c r="G975" s="15"/>
      <c r="H975" s="15"/>
    </row>
    <row r="976" spans="1:8" ht="15.75" customHeight="1">
      <c r="A976" s="15"/>
      <c r="B976" s="15"/>
      <c r="C976" s="15"/>
      <c r="D976" s="15"/>
      <c r="E976" s="15"/>
      <c r="F976" s="15"/>
      <c r="G976" s="15"/>
      <c r="H976" s="15"/>
    </row>
    <row r="977" spans="1:8" ht="15.75" customHeight="1">
      <c r="A977" s="15"/>
      <c r="B977" s="15"/>
      <c r="C977" s="15"/>
      <c r="D977" s="15"/>
      <c r="E977" s="15"/>
      <c r="F977" s="15"/>
      <c r="G977" s="15"/>
      <c r="H977" s="15"/>
    </row>
    <row r="978" spans="1:8" ht="15.75" customHeight="1">
      <c r="A978" s="15"/>
      <c r="B978" s="15"/>
      <c r="C978" s="15"/>
      <c r="D978" s="15"/>
      <c r="E978" s="15"/>
      <c r="F978" s="15"/>
      <c r="G978" s="15"/>
      <c r="H978" s="15"/>
    </row>
    <row r="979" spans="1:8" ht="15.75" customHeight="1">
      <c r="A979" s="15"/>
      <c r="B979" s="15"/>
      <c r="C979" s="15"/>
      <c r="D979" s="15"/>
      <c r="E979" s="15"/>
      <c r="F979" s="15"/>
      <c r="G979" s="15"/>
      <c r="H979" s="15"/>
    </row>
    <row r="980" spans="1:8" ht="15.75" customHeight="1">
      <c r="A980" s="15"/>
      <c r="B980" s="15"/>
      <c r="C980" s="15"/>
      <c r="D980" s="15"/>
      <c r="E980" s="15"/>
      <c r="F980" s="15"/>
      <c r="G980" s="15"/>
      <c r="H980" s="15"/>
    </row>
    <row r="981" spans="1:8" ht="15.75" customHeight="1">
      <c r="A981" s="15"/>
      <c r="B981" s="15"/>
      <c r="C981" s="15"/>
      <c r="D981" s="15"/>
      <c r="E981" s="15"/>
      <c r="F981" s="15"/>
      <c r="G981" s="15"/>
      <c r="H981" s="15"/>
    </row>
    <row r="982" spans="1:8" ht="15.75" customHeight="1">
      <c r="A982" s="15"/>
      <c r="B982" s="15"/>
      <c r="C982" s="15"/>
      <c r="D982" s="15"/>
      <c r="E982" s="15"/>
      <c r="F982" s="15"/>
      <c r="G982" s="15"/>
      <c r="H982" s="15"/>
    </row>
    <row r="983" spans="1:8" ht="15.75" customHeight="1">
      <c r="A983" s="15"/>
      <c r="B983" s="15"/>
      <c r="C983" s="15"/>
      <c r="D983" s="15"/>
      <c r="E983" s="15"/>
      <c r="F983" s="15"/>
      <c r="G983" s="15"/>
      <c r="H983" s="15"/>
    </row>
    <row r="984" spans="1:8" ht="15.75" customHeight="1">
      <c r="A984" s="15"/>
      <c r="B984" s="15"/>
      <c r="C984" s="15"/>
      <c r="D984" s="15"/>
      <c r="E984" s="15"/>
      <c r="F984" s="15"/>
      <c r="G984" s="15"/>
      <c r="H984" s="15"/>
    </row>
    <row r="985" spans="1:8" ht="15.75" customHeight="1">
      <c r="A985" s="15"/>
      <c r="B985" s="15"/>
      <c r="C985" s="15"/>
      <c r="D985" s="15"/>
      <c r="E985" s="15"/>
      <c r="F985" s="15"/>
      <c r="G985" s="15"/>
      <c r="H985" s="15"/>
    </row>
    <row r="986" spans="1:8" ht="15.75" customHeight="1">
      <c r="A986" s="15"/>
      <c r="B986" s="15"/>
      <c r="C986" s="15"/>
      <c r="D986" s="15"/>
      <c r="E986" s="15"/>
      <c r="F986" s="15"/>
      <c r="G986" s="15"/>
      <c r="H986" s="15"/>
    </row>
    <row r="987" spans="1:8" ht="15.75" customHeight="1">
      <c r="A987" s="15"/>
      <c r="B987" s="15"/>
      <c r="C987" s="15"/>
      <c r="D987" s="15"/>
      <c r="E987" s="15"/>
      <c r="F987" s="15"/>
      <c r="G987" s="15"/>
      <c r="H987" s="15"/>
    </row>
    <row r="988" spans="1:8" ht="15.75" customHeight="1">
      <c r="A988" s="15"/>
      <c r="B988" s="15"/>
      <c r="C988" s="15"/>
      <c r="D988" s="15"/>
      <c r="E988" s="15"/>
      <c r="F988" s="15"/>
      <c r="G988" s="15"/>
      <c r="H988" s="15"/>
    </row>
    <row r="989" spans="1:8" ht="15.75" customHeight="1">
      <c r="A989" s="15"/>
      <c r="B989" s="15"/>
      <c r="C989" s="15"/>
      <c r="D989" s="15"/>
      <c r="E989" s="15"/>
      <c r="F989" s="15"/>
      <c r="G989" s="15"/>
      <c r="H989" s="15"/>
    </row>
    <row r="990" spans="1:8" ht="15.75" customHeight="1">
      <c r="A990" s="15"/>
      <c r="B990" s="15"/>
      <c r="C990" s="15"/>
      <c r="D990" s="15"/>
      <c r="E990" s="15"/>
      <c r="F990" s="15"/>
      <c r="G990" s="15"/>
      <c r="H990" s="15"/>
    </row>
    <row r="991" spans="1:8" ht="15.75" customHeight="1">
      <c r="A991" s="15"/>
      <c r="B991" s="15"/>
      <c r="C991" s="15"/>
      <c r="D991" s="15"/>
      <c r="E991" s="15"/>
      <c r="F991" s="15"/>
      <c r="G991" s="15"/>
      <c r="H991" s="15"/>
    </row>
    <row r="992" spans="1:8" ht="15.75" customHeight="1">
      <c r="A992" s="15"/>
      <c r="B992" s="15"/>
      <c r="C992" s="15"/>
      <c r="D992" s="15"/>
      <c r="E992" s="15"/>
      <c r="F992" s="15"/>
      <c r="G992" s="15"/>
      <c r="H992" s="15"/>
    </row>
    <row r="993" spans="1:8" ht="15.75" customHeight="1">
      <c r="A993" s="15"/>
      <c r="B993" s="15"/>
      <c r="C993" s="15"/>
      <c r="D993" s="15"/>
      <c r="E993" s="15"/>
      <c r="F993" s="15"/>
      <c r="G993" s="15"/>
      <c r="H993" s="15"/>
    </row>
    <row r="994" spans="1:8" ht="15.75" customHeight="1">
      <c r="A994" s="15"/>
      <c r="B994" s="15"/>
      <c r="C994" s="15"/>
      <c r="D994" s="15"/>
      <c r="E994" s="15"/>
      <c r="F994" s="15"/>
      <c r="G994" s="15"/>
      <c r="H994" s="15"/>
    </row>
    <row r="995" spans="1:8" ht="15.75" customHeight="1">
      <c r="A995" s="15"/>
      <c r="B995" s="15"/>
      <c r="C995" s="15"/>
      <c r="D995" s="15"/>
      <c r="E995" s="15"/>
      <c r="F995" s="15"/>
      <c r="G995" s="15"/>
      <c r="H995" s="15"/>
    </row>
    <row r="996" spans="1:8" ht="15.75" customHeight="1">
      <c r="A996" s="15"/>
      <c r="B996" s="15"/>
      <c r="C996" s="15"/>
      <c r="D996" s="15"/>
      <c r="E996" s="15"/>
      <c r="F996" s="15"/>
      <c r="G996" s="15"/>
      <c r="H996" s="15"/>
    </row>
    <row r="997" spans="1:8" ht="15.75" customHeight="1">
      <c r="A997" s="15"/>
      <c r="B997" s="15"/>
      <c r="C997" s="15"/>
      <c r="D997" s="15"/>
      <c r="E997" s="15"/>
      <c r="F997" s="15"/>
      <c r="G997" s="15"/>
      <c r="H997" s="15"/>
    </row>
    <row r="998" spans="1:8" ht="15.75" customHeight="1">
      <c r="A998" s="15"/>
      <c r="B998" s="15"/>
      <c r="C998" s="15"/>
      <c r="D998" s="15"/>
      <c r="E998" s="15"/>
      <c r="F998" s="15"/>
      <c r="G998" s="15"/>
      <c r="H998" s="15"/>
    </row>
    <row r="999" spans="1:8" ht="15.75" customHeight="1">
      <c r="A999" s="15"/>
      <c r="B999" s="15"/>
      <c r="C999" s="15"/>
      <c r="D999" s="15"/>
      <c r="E999" s="15"/>
      <c r="F999" s="15"/>
      <c r="G999" s="15"/>
      <c r="H999" s="15"/>
    </row>
    <row r="1000" spans="1:8" ht="15.75" customHeight="1">
      <c r="A1000" s="15"/>
      <c r="B1000" s="15"/>
      <c r="C1000" s="15"/>
      <c r="D1000" s="15"/>
      <c r="E1000" s="15"/>
      <c r="F1000" s="15"/>
      <c r="G1000" s="15"/>
      <c r="H1000" s="15"/>
    </row>
  </sheetData>
  <mergeCells count="8">
    <mergeCell ref="A47:E47"/>
    <mergeCell ref="A51:J51"/>
    <mergeCell ref="A56:H56"/>
    <mergeCell ref="A2:I2"/>
    <mergeCell ref="A3:H3"/>
    <mergeCell ref="A5:H5"/>
    <mergeCell ref="A28:F28"/>
    <mergeCell ref="A31:H31"/>
  </mergeCells>
  <pageMargins left="0.511811024" right="0.511811024" top="0.78740157499999996" bottom="0.78740157499999996" header="0" footer="0"/>
  <pageSetup paperSize="9" scale="46"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7"/>
  <sheetViews>
    <sheetView topLeftCell="A40" workbookViewId="0">
      <selection activeCell="G46" sqref="G46"/>
    </sheetView>
  </sheetViews>
  <sheetFormatPr defaultColWidth="14.42578125" defaultRowHeight="15" customHeight="1"/>
  <cols>
    <col min="1" max="1" width="9.140625" customWidth="1"/>
    <col min="2" max="2" width="43.7109375" customWidth="1"/>
    <col min="3" max="3" width="9.140625" customWidth="1"/>
    <col min="4" max="4" width="10.28515625" customWidth="1"/>
    <col min="5" max="5" width="15.85546875" customWidth="1"/>
    <col min="6" max="7" width="17.28515625" customWidth="1"/>
    <col min="8" max="8" width="21.85546875" customWidth="1"/>
    <col min="10" max="10" width="16.85546875" customWidth="1"/>
    <col min="11" max="26" width="8.7109375" customWidth="1"/>
  </cols>
  <sheetData>
    <row r="1" spans="1:9">
      <c r="A1" s="15" t="s">
        <v>446</v>
      </c>
      <c r="B1" s="15"/>
      <c r="C1" s="15"/>
      <c r="D1" s="15"/>
      <c r="E1" s="15"/>
      <c r="F1" s="15"/>
      <c r="G1" s="15"/>
      <c r="H1" s="15"/>
    </row>
    <row r="2" spans="1:9">
      <c r="A2" s="211" t="s">
        <v>545</v>
      </c>
      <c r="B2" s="161"/>
      <c r="C2" s="161"/>
      <c r="D2" s="161"/>
      <c r="E2" s="161"/>
      <c r="F2" s="161"/>
      <c r="G2" s="161"/>
      <c r="H2" s="161"/>
      <c r="I2" s="161"/>
    </row>
    <row r="3" spans="1:9" ht="15.75">
      <c r="A3" s="212" t="s">
        <v>249</v>
      </c>
      <c r="B3" s="161"/>
      <c r="C3" s="161"/>
      <c r="D3" s="161"/>
      <c r="E3" s="161"/>
      <c r="F3" s="161"/>
      <c r="G3" s="161"/>
      <c r="H3" s="161"/>
    </row>
    <row r="4" spans="1:9" ht="15.75">
      <c r="A4" s="109"/>
      <c r="B4" s="109"/>
      <c r="C4" s="109"/>
      <c r="D4" s="109"/>
      <c r="E4" s="109"/>
      <c r="F4" s="109"/>
      <c r="G4" s="109"/>
      <c r="H4" s="109"/>
    </row>
    <row r="5" spans="1:9" ht="15.75">
      <c r="A5" s="202" t="s">
        <v>448</v>
      </c>
      <c r="B5" s="203"/>
      <c r="C5" s="203"/>
      <c r="D5" s="203"/>
      <c r="E5" s="203"/>
      <c r="F5" s="203"/>
      <c r="G5" s="203"/>
      <c r="H5" s="213"/>
    </row>
    <row r="6" spans="1:9" ht="25.5">
      <c r="A6" s="110" t="s">
        <v>8</v>
      </c>
      <c r="B6" s="110" t="s">
        <v>406</v>
      </c>
      <c r="C6" s="110" t="s">
        <v>408</v>
      </c>
      <c r="D6" s="111" t="s">
        <v>449</v>
      </c>
      <c r="E6" s="111" t="s">
        <v>450</v>
      </c>
      <c r="F6" s="111" t="s">
        <v>410</v>
      </c>
      <c r="G6" s="111" t="s">
        <v>451</v>
      </c>
      <c r="H6" s="111" t="s">
        <v>452</v>
      </c>
    </row>
    <row r="7" spans="1:9">
      <c r="A7" s="112">
        <v>1</v>
      </c>
      <c r="B7" s="113" t="s">
        <v>546</v>
      </c>
      <c r="C7" s="112" t="s">
        <v>408</v>
      </c>
      <c r="D7" s="112">
        <v>360</v>
      </c>
      <c r="E7" s="114">
        <v>15</v>
      </c>
      <c r="F7" s="115">
        <v>0</v>
      </c>
      <c r="G7" s="115">
        <f t="shared" ref="G7:G19" si="0">F7*E7</f>
        <v>0</v>
      </c>
      <c r="H7" s="115">
        <f t="shared" ref="H7:H19" si="1">G7*12</f>
        <v>0</v>
      </c>
    </row>
    <row r="8" spans="1:9" ht="63.75">
      <c r="A8" s="112">
        <v>2</v>
      </c>
      <c r="B8" s="113" t="s">
        <v>547</v>
      </c>
      <c r="C8" s="119" t="s">
        <v>548</v>
      </c>
      <c r="D8" s="112">
        <v>1</v>
      </c>
      <c r="E8" s="114">
        <v>0.08</v>
      </c>
      <c r="F8" s="115">
        <v>0</v>
      </c>
      <c r="G8" s="115">
        <f t="shared" si="0"/>
        <v>0</v>
      </c>
      <c r="H8" s="115">
        <f t="shared" si="1"/>
        <v>0</v>
      </c>
    </row>
    <row r="9" spans="1:9" ht="38.25">
      <c r="A9" s="112">
        <v>3</v>
      </c>
      <c r="B9" s="113" t="s">
        <v>549</v>
      </c>
      <c r="C9" s="112" t="s">
        <v>550</v>
      </c>
      <c r="D9" s="112">
        <v>12</v>
      </c>
      <c r="E9" s="114">
        <v>1</v>
      </c>
      <c r="F9" s="115">
        <v>0</v>
      </c>
      <c r="G9" s="115">
        <f t="shared" si="0"/>
        <v>0</v>
      </c>
      <c r="H9" s="121">
        <f t="shared" si="1"/>
        <v>0</v>
      </c>
    </row>
    <row r="10" spans="1:9">
      <c r="A10" s="112">
        <v>4</v>
      </c>
      <c r="B10" s="113" t="s">
        <v>551</v>
      </c>
      <c r="C10" s="112" t="s">
        <v>454</v>
      </c>
      <c r="D10" s="112">
        <v>24</v>
      </c>
      <c r="E10" s="114">
        <v>2</v>
      </c>
      <c r="F10" s="115">
        <v>0</v>
      </c>
      <c r="G10" s="115">
        <f t="shared" si="0"/>
        <v>0</v>
      </c>
      <c r="H10" s="115">
        <f t="shared" si="1"/>
        <v>0</v>
      </c>
    </row>
    <row r="11" spans="1:9" ht="51">
      <c r="A11" s="112">
        <v>5</v>
      </c>
      <c r="B11" s="113" t="s">
        <v>552</v>
      </c>
      <c r="C11" s="112" t="s">
        <v>553</v>
      </c>
      <c r="D11" s="127">
        <v>60</v>
      </c>
      <c r="E11" s="128">
        <v>5</v>
      </c>
      <c r="F11" s="115">
        <v>0</v>
      </c>
      <c r="G11" s="115">
        <f t="shared" si="0"/>
        <v>0</v>
      </c>
      <c r="H11" s="115">
        <f t="shared" si="1"/>
        <v>0</v>
      </c>
    </row>
    <row r="12" spans="1:9" ht="25.5">
      <c r="A12" s="112">
        <v>6</v>
      </c>
      <c r="B12" s="113" t="s">
        <v>554</v>
      </c>
      <c r="C12" s="112" t="s">
        <v>470</v>
      </c>
      <c r="D12" s="112">
        <v>12</v>
      </c>
      <c r="E12" s="114">
        <v>1</v>
      </c>
      <c r="F12" s="115">
        <v>0</v>
      </c>
      <c r="G12" s="115">
        <f t="shared" si="0"/>
        <v>0</v>
      </c>
      <c r="H12" s="115">
        <f t="shared" si="1"/>
        <v>0</v>
      </c>
    </row>
    <row r="13" spans="1:9" ht="25.5">
      <c r="A13" s="112">
        <v>7</v>
      </c>
      <c r="B13" s="113" t="s">
        <v>555</v>
      </c>
      <c r="C13" s="112" t="s">
        <v>556</v>
      </c>
      <c r="D13" s="127">
        <v>60</v>
      </c>
      <c r="E13" s="128">
        <v>5</v>
      </c>
      <c r="F13" s="115">
        <v>0</v>
      </c>
      <c r="G13" s="115">
        <f t="shared" si="0"/>
        <v>0</v>
      </c>
      <c r="H13" s="115">
        <f t="shared" si="1"/>
        <v>0</v>
      </c>
    </row>
    <row r="14" spans="1:9" ht="38.25">
      <c r="A14" s="112">
        <v>8</v>
      </c>
      <c r="B14" s="113" t="s">
        <v>557</v>
      </c>
      <c r="C14" s="112" t="s">
        <v>553</v>
      </c>
      <c r="D14" s="127">
        <v>60</v>
      </c>
      <c r="E14" s="128">
        <v>5</v>
      </c>
      <c r="F14" s="115">
        <v>0</v>
      </c>
      <c r="G14" s="115">
        <f t="shared" si="0"/>
        <v>0</v>
      </c>
      <c r="H14" s="115">
        <f t="shared" si="1"/>
        <v>0</v>
      </c>
    </row>
    <row r="15" spans="1:9" ht="63.75">
      <c r="A15" s="112">
        <v>9</v>
      </c>
      <c r="B15" s="113" t="s">
        <v>558</v>
      </c>
      <c r="C15" s="112" t="s">
        <v>408</v>
      </c>
      <c r="D15" s="112">
        <v>6</v>
      </c>
      <c r="E15" s="114">
        <v>0.5</v>
      </c>
      <c r="F15" s="115">
        <v>0</v>
      </c>
      <c r="G15" s="115">
        <f t="shared" si="0"/>
        <v>0</v>
      </c>
      <c r="H15" s="115">
        <f t="shared" si="1"/>
        <v>0</v>
      </c>
    </row>
    <row r="16" spans="1:9" ht="38.25">
      <c r="A16" s="112">
        <v>10</v>
      </c>
      <c r="B16" s="113" t="s">
        <v>559</v>
      </c>
      <c r="C16" s="119" t="s">
        <v>408</v>
      </c>
      <c r="D16" s="112">
        <v>12</v>
      </c>
      <c r="E16" s="114">
        <v>1</v>
      </c>
      <c r="F16" s="115">
        <v>0</v>
      </c>
      <c r="G16" s="115">
        <f t="shared" si="0"/>
        <v>0</v>
      </c>
      <c r="H16" s="115">
        <f t="shared" si="1"/>
        <v>0</v>
      </c>
    </row>
    <row r="17" spans="1:8" ht="63.75">
      <c r="A17" s="112">
        <v>11</v>
      </c>
      <c r="B17" s="113" t="s">
        <v>560</v>
      </c>
      <c r="C17" s="112" t="s">
        <v>408</v>
      </c>
      <c r="D17" s="112">
        <v>6</v>
      </c>
      <c r="E17" s="114">
        <v>0.5</v>
      </c>
      <c r="F17" s="115">
        <v>0</v>
      </c>
      <c r="G17" s="115">
        <f t="shared" si="0"/>
        <v>0</v>
      </c>
      <c r="H17" s="115">
        <f t="shared" si="1"/>
        <v>0</v>
      </c>
    </row>
    <row r="18" spans="1:8">
      <c r="A18" s="112">
        <v>12</v>
      </c>
      <c r="B18" s="113" t="s">
        <v>561</v>
      </c>
      <c r="C18" s="112" t="s">
        <v>550</v>
      </c>
      <c r="D18" s="112">
        <v>300</v>
      </c>
      <c r="E18" s="114">
        <v>25</v>
      </c>
      <c r="F18" s="115">
        <v>0</v>
      </c>
      <c r="G18" s="115">
        <f t="shared" si="0"/>
        <v>0</v>
      </c>
      <c r="H18" s="115">
        <f t="shared" si="1"/>
        <v>0</v>
      </c>
    </row>
    <row r="19" spans="1:8" ht="15.75" customHeight="1">
      <c r="A19" s="112">
        <v>13</v>
      </c>
      <c r="B19" s="113" t="s">
        <v>562</v>
      </c>
      <c r="C19" s="112" t="s">
        <v>454</v>
      </c>
      <c r="D19" s="112">
        <v>12</v>
      </c>
      <c r="E19" s="114">
        <v>1</v>
      </c>
      <c r="F19" s="115">
        <v>0</v>
      </c>
      <c r="G19" s="115">
        <f t="shared" si="0"/>
        <v>0</v>
      </c>
      <c r="H19" s="115">
        <f t="shared" si="1"/>
        <v>0</v>
      </c>
    </row>
    <row r="20" spans="1:8" ht="15.75" customHeight="1">
      <c r="A20" s="208" t="s">
        <v>486</v>
      </c>
      <c r="B20" s="209"/>
      <c r="C20" s="209"/>
      <c r="D20" s="209"/>
      <c r="E20" s="209"/>
      <c r="F20" s="210"/>
      <c r="G20" s="120">
        <f t="shared" ref="G20:H20" si="2">SUM(G7:G19)</f>
        <v>0</v>
      </c>
      <c r="H20" s="120">
        <f t="shared" si="2"/>
        <v>0</v>
      </c>
    </row>
    <row r="21" spans="1:8" ht="15.75" customHeight="1">
      <c r="A21" s="15"/>
      <c r="B21" s="15"/>
      <c r="C21" s="15"/>
      <c r="D21" s="15"/>
      <c r="E21" s="15"/>
      <c r="F21" s="15"/>
      <c r="G21" s="15"/>
      <c r="H21" s="15"/>
    </row>
    <row r="22" spans="1:8" ht="15.75" customHeight="1">
      <c r="A22" s="15"/>
      <c r="B22" s="15"/>
      <c r="C22" s="15"/>
      <c r="D22" s="15"/>
      <c r="E22" s="15"/>
      <c r="F22" s="15"/>
      <c r="G22" s="15"/>
      <c r="H22" s="15"/>
    </row>
    <row r="23" spans="1:8" ht="15.75" customHeight="1">
      <c r="A23" s="221" t="s">
        <v>517</v>
      </c>
      <c r="B23" s="184"/>
      <c r="C23" s="184"/>
      <c r="D23" s="184"/>
      <c r="E23" s="184"/>
      <c r="F23" s="184"/>
      <c r="G23" s="184"/>
      <c r="H23" s="185"/>
    </row>
    <row r="24" spans="1:8" ht="15.75" customHeight="1">
      <c r="A24" s="112" t="s">
        <v>8</v>
      </c>
      <c r="B24" s="110" t="s">
        <v>406</v>
      </c>
      <c r="C24" s="110" t="s">
        <v>408</v>
      </c>
      <c r="D24" s="110" t="s">
        <v>518</v>
      </c>
      <c r="E24" s="110" t="s">
        <v>519</v>
      </c>
      <c r="F24" s="122" t="s">
        <v>520</v>
      </c>
      <c r="G24" s="122" t="s">
        <v>451</v>
      </c>
      <c r="H24" s="122" t="s">
        <v>452</v>
      </c>
    </row>
    <row r="25" spans="1:8" ht="15.75" customHeight="1">
      <c r="A25" s="112">
        <v>1</v>
      </c>
      <c r="B25" s="113" t="s">
        <v>563</v>
      </c>
      <c r="C25" s="112" t="s">
        <v>408</v>
      </c>
      <c r="D25" s="114">
        <v>1</v>
      </c>
      <c r="E25" s="115">
        <v>0</v>
      </c>
      <c r="F25" s="115">
        <f t="shared" ref="F25:F38" si="3">D25*E25</f>
        <v>0</v>
      </c>
      <c r="G25" s="115">
        <f t="shared" ref="G25:G38" si="4">F25/12</f>
        <v>0</v>
      </c>
      <c r="H25" s="123">
        <f t="shared" ref="H25:H38" si="5">G25*12</f>
        <v>0</v>
      </c>
    </row>
    <row r="26" spans="1:8" ht="15.75" customHeight="1">
      <c r="A26" s="112">
        <v>2</v>
      </c>
      <c r="B26" s="113" t="s">
        <v>564</v>
      </c>
      <c r="C26" s="112" t="s">
        <v>408</v>
      </c>
      <c r="D26" s="114">
        <v>1</v>
      </c>
      <c r="E26" s="115">
        <v>0</v>
      </c>
      <c r="F26" s="115">
        <f t="shared" si="3"/>
        <v>0</v>
      </c>
      <c r="G26" s="115">
        <f t="shared" si="4"/>
        <v>0</v>
      </c>
      <c r="H26" s="123">
        <f t="shared" si="5"/>
        <v>0</v>
      </c>
    </row>
    <row r="27" spans="1:8" ht="15.75" customHeight="1">
      <c r="A27" s="112">
        <v>3</v>
      </c>
      <c r="B27" s="113" t="s">
        <v>565</v>
      </c>
      <c r="C27" s="112" t="s">
        <v>408</v>
      </c>
      <c r="D27" s="114">
        <v>1</v>
      </c>
      <c r="E27" s="115">
        <v>0</v>
      </c>
      <c r="F27" s="115">
        <f t="shared" si="3"/>
        <v>0</v>
      </c>
      <c r="G27" s="115">
        <f t="shared" si="4"/>
        <v>0</v>
      </c>
      <c r="H27" s="123">
        <f t="shared" si="5"/>
        <v>0</v>
      </c>
    </row>
    <row r="28" spans="1:8" ht="15.75" customHeight="1">
      <c r="A28" s="112">
        <v>4</v>
      </c>
      <c r="B28" s="113" t="s">
        <v>566</v>
      </c>
      <c r="C28" s="112" t="s">
        <v>408</v>
      </c>
      <c r="D28" s="114">
        <v>1</v>
      </c>
      <c r="E28" s="115">
        <v>0</v>
      </c>
      <c r="F28" s="115">
        <f t="shared" si="3"/>
        <v>0</v>
      </c>
      <c r="G28" s="115">
        <f t="shared" si="4"/>
        <v>0</v>
      </c>
      <c r="H28" s="123">
        <f t="shared" si="5"/>
        <v>0</v>
      </c>
    </row>
    <row r="29" spans="1:8" ht="15.75" customHeight="1">
      <c r="A29" s="112">
        <v>5</v>
      </c>
      <c r="B29" s="113" t="s">
        <v>567</v>
      </c>
      <c r="C29" s="112" t="s">
        <v>408</v>
      </c>
      <c r="D29" s="114">
        <v>2</v>
      </c>
      <c r="E29" s="115">
        <v>0</v>
      </c>
      <c r="F29" s="115">
        <f t="shared" si="3"/>
        <v>0</v>
      </c>
      <c r="G29" s="115">
        <f t="shared" si="4"/>
        <v>0</v>
      </c>
      <c r="H29" s="123">
        <f t="shared" si="5"/>
        <v>0</v>
      </c>
    </row>
    <row r="30" spans="1:8" ht="15.75" customHeight="1">
      <c r="A30" s="112">
        <v>6</v>
      </c>
      <c r="B30" s="113" t="s">
        <v>568</v>
      </c>
      <c r="C30" s="112" t="s">
        <v>408</v>
      </c>
      <c r="D30" s="114">
        <v>2</v>
      </c>
      <c r="E30" s="115">
        <v>0</v>
      </c>
      <c r="F30" s="115">
        <f t="shared" si="3"/>
        <v>0</v>
      </c>
      <c r="G30" s="115">
        <f t="shared" si="4"/>
        <v>0</v>
      </c>
      <c r="H30" s="123">
        <f t="shared" si="5"/>
        <v>0</v>
      </c>
    </row>
    <row r="31" spans="1:8" ht="15.75" customHeight="1">
      <c r="A31" s="112">
        <v>7</v>
      </c>
      <c r="B31" s="113" t="s">
        <v>569</v>
      </c>
      <c r="C31" s="112" t="s">
        <v>408</v>
      </c>
      <c r="D31" s="114">
        <v>1</v>
      </c>
      <c r="E31" s="115">
        <v>0</v>
      </c>
      <c r="F31" s="115">
        <f t="shared" si="3"/>
        <v>0</v>
      </c>
      <c r="G31" s="115">
        <f t="shared" si="4"/>
        <v>0</v>
      </c>
      <c r="H31" s="123">
        <f t="shared" si="5"/>
        <v>0</v>
      </c>
    </row>
    <row r="32" spans="1:8" ht="15.75" customHeight="1">
      <c r="A32" s="112">
        <v>8</v>
      </c>
      <c r="B32" s="113" t="s">
        <v>570</v>
      </c>
      <c r="C32" s="112" t="s">
        <v>408</v>
      </c>
      <c r="D32" s="114">
        <v>1</v>
      </c>
      <c r="E32" s="115">
        <v>0</v>
      </c>
      <c r="F32" s="115">
        <f t="shared" si="3"/>
        <v>0</v>
      </c>
      <c r="G32" s="115">
        <f t="shared" si="4"/>
        <v>0</v>
      </c>
      <c r="H32" s="123">
        <f t="shared" si="5"/>
        <v>0</v>
      </c>
    </row>
    <row r="33" spans="1:10" ht="15.75" customHeight="1">
      <c r="A33" s="112">
        <v>9</v>
      </c>
      <c r="B33" s="113" t="s">
        <v>571</v>
      </c>
      <c r="C33" s="112" t="s">
        <v>408</v>
      </c>
      <c r="D33" s="114">
        <v>1</v>
      </c>
      <c r="E33" s="115">
        <v>0</v>
      </c>
      <c r="F33" s="115">
        <f t="shared" si="3"/>
        <v>0</v>
      </c>
      <c r="G33" s="115">
        <f t="shared" si="4"/>
        <v>0</v>
      </c>
      <c r="H33" s="123">
        <f t="shared" si="5"/>
        <v>0</v>
      </c>
    </row>
    <row r="34" spans="1:10" ht="15.75" customHeight="1">
      <c r="A34" s="112">
        <v>10</v>
      </c>
      <c r="B34" s="113" t="s">
        <v>572</v>
      </c>
      <c r="C34" s="112" t="s">
        <v>408</v>
      </c>
      <c r="D34" s="114">
        <v>1</v>
      </c>
      <c r="E34" s="115">
        <v>0</v>
      </c>
      <c r="F34" s="115">
        <f t="shared" si="3"/>
        <v>0</v>
      </c>
      <c r="G34" s="115">
        <f t="shared" si="4"/>
        <v>0</v>
      </c>
      <c r="H34" s="123">
        <f t="shared" si="5"/>
        <v>0</v>
      </c>
    </row>
    <row r="35" spans="1:10" ht="15.75" customHeight="1">
      <c r="A35" s="112">
        <v>11</v>
      </c>
      <c r="B35" s="113" t="s">
        <v>573</v>
      </c>
      <c r="C35" s="112" t="s">
        <v>408</v>
      </c>
      <c r="D35" s="114">
        <v>2</v>
      </c>
      <c r="E35" s="115">
        <v>0</v>
      </c>
      <c r="F35" s="115">
        <f t="shared" si="3"/>
        <v>0</v>
      </c>
      <c r="G35" s="115">
        <f t="shared" si="4"/>
        <v>0</v>
      </c>
      <c r="H35" s="123">
        <f t="shared" si="5"/>
        <v>0</v>
      </c>
    </row>
    <row r="36" spans="1:10" ht="15.75" customHeight="1">
      <c r="A36" s="112">
        <v>12</v>
      </c>
      <c r="B36" s="113" t="s">
        <v>574</v>
      </c>
      <c r="C36" s="112" t="s">
        <v>408</v>
      </c>
      <c r="D36" s="114">
        <v>1</v>
      </c>
      <c r="E36" s="115">
        <v>0</v>
      </c>
      <c r="F36" s="115">
        <f t="shared" si="3"/>
        <v>0</v>
      </c>
      <c r="G36" s="115">
        <f t="shared" si="4"/>
        <v>0</v>
      </c>
      <c r="H36" s="123">
        <f t="shared" si="5"/>
        <v>0</v>
      </c>
    </row>
    <row r="37" spans="1:10" ht="15.75" customHeight="1">
      <c r="A37" s="112">
        <v>13</v>
      </c>
      <c r="B37" s="113" t="s">
        <v>575</v>
      </c>
      <c r="C37" s="112" t="s">
        <v>408</v>
      </c>
      <c r="D37" s="114">
        <v>1</v>
      </c>
      <c r="E37" s="115">
        <v>0</v>
      </c>
      <c r="F37" s="115">
        <f t="shared" si="3"/>
        <v>0</v>
      </c>
      <c r="G37" s="115">
        <f t="shared" si="4"/>
        <v>0</v>
      </c>
      <c r="H37" s="123">
        <f t="shared" si="5"/>
        <v>0</v>
      </c>
    </row>
    <row r="38" spans="1:10" ht="15.75" customHeight="1">
      <c r="A38" s="112">
        <v>14</v>
      </c>
      <c r="B38" s="113" t="s">
        <v>576</v>
      </c>
      <c r="C38" s="112" t="s">
        <v>408</v>
      </c>
      <c r="D38" s="114">
        <v>1</v>
      </c>
      <c r="E38" s="115">
        <v>0</v>
      </c>
      <c r="F38" s="115">
        <f t="shared" si="3"/>
        <v>0</v>
      </c>
      <c r="G38" s="115">
        <f t="shared" si="4"/>
        <v>0</v>
      </c>
      <c r="H38" s="123">
        <f t="shared" si="5"/>
        <v>0</v>
      </c>
    </row>
    <row r="39" spans="1:10" ht="15.75" customHeight="1">
      <c r="A39" s="214" t="s">
        <v>486</v>
      </c>
      <c r="B39" s="209"/>
      <c r="C39" s="209"/>
      <c r="D39" s="209"/>
      <c r="E39" s="210"/>
      <c r="F39" s="120">
        <f t="shared" ref="F39:G39" si="6">SUM(F25:F38)</f>
        <v>0</v>
      </c>
      <c r="G39" s="120">
        <f t="shared" si="6"/>
        <v>0</v>
      </c>
      <c r="H39" s="120">
        <f>SUM(H25:H37)</f>
        <v>0</v>
      </c>
    </row>
    <row r="40" spans="1:10" ht="15.75" customHeight="1">
      <c r="A40" s="15"/>
      <c r="B40" s="15"/>
      <c r="C40" s="15"/>
      <c r="D40" s="15"/>
      <c r="E40" s="15"/>
      <c r="F40" s="15"/>
      <c r="G40" s="15"/>
      <c r="H40" s="15"/>
    </row>
    <row r="41" spans="1:10" ht="15.75" customHeight="1">
      <c r="A41" s="15"/>
      <c r="B41" s="15"/>
      <c r="C41" s="15"/>
      <c r="D41" s="15"/>
      <c r="E41" s="15"/>
      <c r="F41" s="15"/>
      <c r="G41" s="15"/>
      <c r="H41" s="15"/>
    </row>
    <row r="42" spans="1:10" ht="15.75" customHeight="1">
      <c r="A42" s="15"/>
      <c r="B42" s="15"/>
      <c r="C42" s="15"/>
      <c r="D42" s="15"/>
      <c r="E42" s="15"/>
      <c r="F42" s="15"/>
      <c r="G42" s="15"/>
      <c r="H42" s="15"/>
    </row>
    <row r="43" spans="1:10" ht="15.75" customHeight="1">
      <c r="A43" s="215" t="s">
        <v>536</v>
      </c>
      <c r="B43" s="216"/>
      <c r="C43" s="216"/>
      <c r="D43" s="216"/>
      <c r="E43" s="216"/>
      <c r="F43" s="216"/>
      <c r="G43" s="216"/>
      <c r="H43" s="216"/>
      <c r="I43" s="216"/>
      <c r="J43" s="217"/>
    </row>
    <row r="44" spans="1:10" ht="15.75" customHeight="1">
      <c r="A44" s="94" t="s">
        <v>8</v>
      </c>
      <c r="B44" s="94" t="s">
        <v>406</v>
      </c>
      <c r="C44" s="94" t="s">
        <v>408</v>
      </c>
      <c r="D44" s="95" t="s">
        <v>537</v>
      </c>
      <c r="E44" s="94" t="s">
        <v>518</v>
      </c>
      <c r="F44" s="94" t="s">
        <v>519</v>
      </c>
      <c r="G44" s="94" t="s">
        <v>538</v>
      </c>
      <c r="H44" s="94" t="s">
        <v>539</v>
      </c>
      <c r="I44" s="95" t="s">
        <v>540</v>
      </c>
      <c r="J44" s="95" t="s">
        <v>541</v>
      </c>
    </row>
    <row r="45" spans="1:10" ht="15.75" customHeight="1">
      <c r="A45" s="124">
        <v>1</v>
      </c>
      <c r="B45" s="98" t="s">
        <v>577</v>
      </c>
      <c r="C45" s="97" t="s">
        <v>408</v>
      </c>
      <c r="D45" s="97">
        <v>60</v>
      </c>
      <c r="E45" s="97">
        <v>1</v>
      </c>
      <c r="F45" s="99">
        <v>0</v>
      </c>
      <c r="G45" s="99">
        <f t="shared" ref="G45:G47" si="7">E45*F45</f>
        <v>0</v>
      </c>
      <c r="H45" s="125">
        <v>0.1</v>
      </c>
      <c r="I45" s="126">
        <f t="shared" ref="I45:I47" si="8">SUM((G45-H45)/D45)</f>
        <v>-1.6666666666666668E-3</v>
      </c>
      <c r="J45" s="126">
        <f t="shared" ref="J45:J47" si="9">I45*12</f>
        <v>-0.02</v>
      </c>
    </row>
    <row r="46" spans="1:10" ht="15.75" customHeight="1">
      <c r="A46" s="124">
        <v>2</v>
      </c>
      <c r="B46" s="98" t="s">
        <v>578</v>
      </c>
      <c r="C46" s="97" t="s">
        <v>408</v>
      </c>
      <c r="D46" s="97">
        <v>60</v>
      </c>
      <c r="E46" s="97">
        <v>1</v>
      </c>
      <c r="F46" s="99">
        <v>0</v>
      </c>
      <c r="G46" s="99">
        <f t="shared" si="7"/>
        <v>0</v>
      </c>
      <c r="H46" s="125">
        <v>0.1</v>
      </c>
      <c r="I46" s="126">
        <f t="shared" si="8"/>
        <v>-1.6666666666666668E-3</v>
      </c>
      <c r="J46" s="126">
        <f t="shared" si="9"/>
        <v>-0.02</v>
      </c>
    </row>
    <row r="47" spans="1:10" ht="15.75" customHeight="1">
      <c r="A47" s="124">
        <v>3</v>
      </c>
      <c r="B47" s="98" t="s">
        <v>579</v>
      </c>
      <c r="C47" s="97" t="s">
        <v>408</v>
      </c>
      <c r="D47" s="97">
        <v>60</v>
      </c>
      <c r="E47" s="97">
        <v>1</v>
      </c>
      <c r="F47" s="99">
        <v>0</v>
      </c>
      <c r="G47" s="99">
        <f t="shared" si="7"/>
        <v>0</v>
      </c>
      <c r="H47" s="125">
        <v>0.1</v>
      </c>
      <c r="I47" s="126">
        <f t="shared" si="8"/>
        <v>-1.6666666666666668E-3</v>
      </c>
      <c r="J47" s="126">
        <f t="shared" si="9"/>
        <v>-0.02</v>
      </c>
    </row>
    <row r="48" spans="1:10" ht="15.75" customHeight="1">
      <c r="A48" s="218" t="s">
        <v>486</v>
      </c>
      <c r="B48" s="219"/>
      <c r="C48" s="219"/>
      <c r="D48" s="219"/>
      <c r="E48" s="219"/>
      <c r="F48" s="219"/>
      <c r="G48" s="219"/>
      <c r="H48" s="220"/>
      <c r="I48" s="104">
        <f t="shared" ref="I48:J48" si="10">SUM(I45:I47)</f>
        <v>-5.0000000000000001E-3</v>
      </c>
      <c r="J48" s="104">
        <f t="shared" si="10"/>
        <v>-0.06</v>
      </c>
    </row>
    <row r="49" spans="1:8" ht="15.75" customHeight="1">
      <c r="A49" s="15"/>
      <c r="B49" s="15"/>
      <c r="C49" s="15"/>
      <c r="D49" s="15"/>
      <c r="E49" s="15"/>
      <c r="F49" s="15"/>
      <c r="G49" s="15"/>
      <c r="H49" s="15"/>
    </row>
    <row r="50" spans="1:8" ht="15.75" customHeight="1">
      <c r="A50" s="15"/>
      <c r="B50" s="15"/>
      <c r="C50" s="15"/>
      <c r="D50" s="15"/>
      <c r="E50" s="15"/>
      <c r="F50" s="15"/>
      <c r="G50" s="15"/>
      <c r="H50" s="15"/>
    </row>
    <row r="51" spans="1:8" ht="15.75" customHeight="1">
      <c r="A51" s="15"/>
      <c r="B51" s="15"/>
      <c r="C51" s="15"/>
      <c r="D51" s="15"/>
      <c r="E51" s="15"/>
      <c r="F51" s="15"/>
      <c r="G51" s="78"/>
      <c r="H51" s="15"/>
    </row>
    <row r="52" spans="1:8" ht="15.75" customHeight="1">
      <c r="A52" s="15"/>
      <c r="B52" s="15"/>
      <c r="C52" s="15"/>
      <c r="D52" s="15"/>
      <c r="E52" s="15"/>
      <c r="F52" s="15"/>
      <c r="G52" s="15"/>
      <c r="H52" s="15"/>
    </row>
    <row r="53" spans="1:8" ht="15.75" customHeight="1">
      <c r="A53" s="15"/>
      <c r="B53" s="15"/>
      <c r="C53" s="15"/>
      <c r="D53" s="15"/>
      <c r="E53" s="15"/>
      <c r="F53" s="15"/>
      <c r="G53" s="15"/>
      <c r="H53" s="15"/>
    </row>
    <row r="54" spans="1:8" ht="15.75" customHeight="1">
      <c r="A54" s="15"/>
      <c r="B54" s="15"/>
      <c r="C54" s="15"/>
      <c r="D54" s="15"/>
      <c r="E54" s="15"/>
      <c r="F54" s="15"/>
      <c r="G54" s="15"/>
      <c r="H54" s="15"/>
    </row>
    <row r="55" spans="1:8" ht="15.75" customHeight="1">
      <c r="A55" s="15"/>
      <c r="B55" s="15"/>
      <c r="C55" s="15"/>
      <c r="D55" s="15"/>
      <c r="E55" s="15"/>
      <c r="F55" s="15"/>
      <c r="G55" s="15"/>
      <c r="H55" s="15"/>
    </row>
    <row r="56" spans="1:8" ht="15.75" customHeight="1">
      <c r="A56" s="15"/>
      <c r="B56" s="15"/>
      <c r="C56" s="15"/>
      <c r="D56" s="15"/>
      <c r="E56" s="15"/>
      <c r="F56" s="15"/>
      <c r="G56" s="15"/>
      <c r="H56" s="15"/>
    </row>
    <row r="57" spans="1:8" ht="15.75" customHeight="1">
      <c r="A57" s="15"/>
      <c r="B57" s="15"/>
      <c r="C57" s="15"/>
      <c r="D57" s="15"/>
      <c r="E57" s="15"/>
      <c r="F57" s="15"/>
      <c r="G57" s="15"/>
      <c r="H57" s="15"/>
    </row>
    <row r="58" spans="1:8" ht="15.75" customHeight="1">
      <c r="A58" s="15"/>
      <c r="B58" s="15"/>
      <c r="C58" s="15"/>
      <c r="D58" s="15"/>
      <c r="E58" s="15"/>
      <c r="F58" s="15"/>
      <c r="G58" s="15"/>
      <c r="H58" s="15"/>
    </row>
    <row r="59" spans="1:8" ht="15.75" customHeight="1">
      <c r="A59" s="15"/>
      <c r="B59" s="15"/>
      <c r="C59" s="15"/>
      <c r="D59" s="15"/>
      <c r="E59" s="15"/>
      <c r="F59" s="15"/>
      <c r="G59" s="15"/>
      <c r="H59" s="15"/>
    </row>
    <row r="60" spans="1:8" ht="15.75" customHeight="1">
      <c r="A60" s="15"/>
      <c r="B60" s="15"/>
      <c r="C60" s="15"/>
      <c r="D60" s="15"/>
      <c r="E60" s="15"/>
      <c r="F60" s="15"/>
      <c r="G60" s="15"/>
      <c r="H60" s="15"/>
    </row>
    <row r="61" spans="1:8" ht="15.75" customHeight="1">
      <c r="A61" s="15"/>
      <c r="B61" s="15"/>
      <c r="C61" s="15"/>
      <c r="D61" s="15"/>
      <c r="E61" s="15"/>
      <c r="F61" s="15"/>
      <c r="G61" s="15"/>
      <c r="H61" s="15"/>
    </row>
    <row r="62" spans="1:8" ht="15.75" customHeight="1">
      <c r="A62" s="15"/>
      <c r="B62" s="15"/>
      <c r="C62" s="15"/>
      <c r="D62" s="15"/>
      <c r="E62" s="15"/>
      <c r="F62" s="15"/>
      <c r="G62" s="15"/>
      <c r="H62" s="15"/>
    </row>
    <row r="63" spans="1:8" ht="15.75" customHeight="1">
      <c r="A63" s="15"/>
      <c r="B63" s="15"/>
      <c r="C63" s="15"/>
      <c r="D63" s="15"/>
      <c r="E63" s="15"/>
      <c r="F63" s="15"/>
      <c r="G63" s="15"/>
      <c r="H63" s="15"/>
    </row>
    <row r="64" spans="1:8" ht="15.75" customHeight="1">
      <c r="A64" s="15"/>
      <c r="B64" s="15"/>
      <c r="C64" s="15"/>
      <c r="D64" s="15"/>
      <c r="E64" s="15"/>
      <c r="F64" s="15"/>
      <c r="G64" s="15"/>
      <c r="H64" s="15"/>
    </row>
    <row r="65" spans="1:8" ht="15.75" customHeight="1">
      <c r="A65" s="15"/>
      <c r="B65" s="15"/>
      <c r="C65" s="15"/>
      <c r="D65" s="15"/>
      <c r="E65" s="15"/>
      <c r="F65" s="15"/>
      <c r="G65" s="15"/>
      <c r="H65" s="15"/>
    </row>
    <row r="66" spans="1:8" ht="15.75" customHeight="1">
      <c r="A66" s="15"/>
      <c r="B66" s="15"/>
      <c r="C66" s="15"/>
      <c r="D66" s="15"/>
      <c r="E66" s="15"/>
      <c r="F66" s="15"/>
      <c r="G66" s="15"/>
      <c r="H66" s="15"/>
    </row>
    <row r="67" spans="1:8" ht="15.75" customHeight="1">
      <c r="A67" s="15"/>
      <c r="B67" s="15"/>
      <c r="C67" s="15"/>
      <c r="D67" s="15"/>
      <c r="E67" s="15"/>
      <c r="F67" s="15"/>
      <c r="G67" s="15"/>
      <c r="H67" s="15"/>
    </row>
    <row r="68" spans="1:8" ht="15.75" customHeight="1">
      <c r="A68" s="15"/>
      <c r="B68" s="15"/>
      <c r="C68" s="15"/>
      <c r="D68" s="15"/>
      <c r="E68" s="15"/>
      <c r="F68" s="15"/>
      <c r="G68" s="15"/>
      <c r="H68" s="15"/>
    </row>
    <row r="69" spans="1:8" ht="15.75" customHeight="1">
      <c r="A69" s="15"/>
      <c r="B69" s="15"/>
      <c r="C69" s="15"/>
      <c r="D69" s="15"/>
      <c r="E69" s="15"/>
      <c r="F69" s="15"/>
      <c r="G69" s="15"/>
      <c r="H69" s="15"/>
    </row>
    <row r="70" spans="1:8" ht="15.75" customHeight="1">
      <c r="A70" s="15"/>
      <c r="B70" s="15"/>
      <c r="C70" s="15"/>
      <c r="D70" s="15"/>
      <c r="E70" s="15"/>
      <c r="F70" s="15"/>
      <c r="G70" s="15"/>
      <c r="H70" s="15"/>
    </row>
    <row r="71" spans="1:8" ht="15.75" customHeight="1">
      <c r="A71" s="15"/>
      <c r="B71" s="15"/>
      <c r="C71" s="15"/>
      <c r="D71" s="15"/>
      <c r="E71" s="15"/>
      <c r="F71" s="15"/>
      <c r="G71" s="15"/>
      <c r="H71" s="15"/>
    </row>
    <row r="72" spans="1:8" ht="15.75" customHeight="1">
      <c r="A72" s="15"/>
      <c r="B72" s="15"/>
      <c r="C72" s="15"/>
      <c r="D72" s="15"/>
      <c r="E72" s="15"/>
      <c r="F72" s="15"/>
      <c r="G72" s="15"/>
      <c r="H72" s="15"/>
    </row>
    <row r="73" spans="1:8" ht="15.75" customHeight="1">
      <c r="A73" s="15"/>
      <c r="B73" s="15"/>
      <c r="C73" s="15"/>
      <c r="D73" s="15"/>
      <c r="E73" s="15"/>
      <c r="F73" s="15"/>
      <c r="G73" s="15"/>
      <c r="H73" s="15"/>
    </row>
    <row r="74" spans="1:8" ht="15.75" customHeight="1">
      <c r="A74" s="15"/>
      <c r="B74" s="15"/>
      <c r="C74" s="15"/>
      <c r="D74" s="15"/>
      <c r="E74" s="15"/>
      <c r="F74" s="15"/>
      <c r="G74" s="15"/>
      <c r="H74" s="15"/>
    </row>
    <row r="75" spans="1:8" ht="15.75" customHeight="1">
      <c r="A75" s="15"/>
      <c r="B75" s="15"/>
      <c r="C75" s="15"/>
      <c r="D75" s="15"/>
      <c r="E75" s="15"/>
      <c r="F75" s="15"/>
      <c r="G75" s="15"/>
      <c r="H75" s="15"/>
    </row>
    <row r="76" spans="1:8" ht="15.75" customHeight="1">
      <c r="A76" s="15"/>
      <c r="B76" s="15"/>
      <c r="C76" s="15"/>
      <c r="D76" s="15"/>
      <c r="E76" s="15"/>
      <c r="F76" s="15"/>
      <c r="G76" s="15"/>
      <c r="H76" s="15"/>
    </row>
    <row r="77" spans="1:8" ht="15.75" customHeight="1">
      <c r="A77" s="15"/>
      <c r="B77" s="15"/>
      <c r="C77" s="15"/>
      <c r="D77" s="15"/>
      <c r="E77" s="15"/>
      <c r="F77" s="15"/>
      <c r="G77" s="15"/>
      <c r="H77" s="15"/>
    </row>
    <row r="78" spans="1:8" ht="15.75" customHeight="1">
      <c r="A78" s="15"/>
      <c r="B78" s="15"/>
      <c r="C78" s="15"/>
      <c r="D78" s="15"/>
      <c r="E78" s="15"/>
      <c r="F78" s="15"/>
      <c r="G78" s="15"/>
      <c r="H78" s="15"/>
    </row>
    <row r="79" spans="1:8" ht="15.75" customHeight="1">
      <c r="A79" s="15"/>
      <c r="B79" s="15"/>
      <c r="C79" s="15"/>
      <c r="D79" s="15"/>
      <c r="E79" s="15"/>
      <c r="F79" s="15"/>
      <c r="G79" s="15"/>
      <c r="H79" s="15"/>
    </row>
    <row r="80" spans="1:8" ht="15.75" customHeight="1">
      <c r="A80" s="15"/>
      <c r="B80" s="15"/>
      <c r="C80" s="15"/>
      <c r="D80" s="15"/>
      <c r="E80" s="15"/>
      <c r="F80" s="15"/>
      <c r="G80" s="15"/>
      <c r="H80" s="15"/>
    </row>
    <row r="81" spans="1:8" ht="15.75" customHeight="1">
      <c r="A81" s="15"/>
      <c r="B81" s="15"/>
      <c r="C81" s="15"/>
      <c r="D81" s="15"/>
      <c r="E81" s="15"/>
      <c r="F81" s="15"/>
      <c r="G81" s="15"/>
      <c r="H81" s="15"/>
    </row>
    <row r="82" spans="1:8" ht="15.75" customHeight="1">
      <c r="A82" s="15"/>
      <c r="B82" s="15"/>
      <c r="C82" s="15"/>
      <c r="D82" s="15"/>
      <c r="E82" s="15"/>
      <c r="F82" s="15"/>
      <c r="G82" s="15"/>
      <c r="H82" s="15"/>
    </row>
    <row r="83" spans="1:8" ht="15.75" customHeight="1">
      <c r="A83" s="15"/>
      <c r="B83" s="15"/>
      <c r="C83" s="15"/>
      <c r="D83" s="15"/>
      <c r="E83" s="15"/>
      <c r="F83" s="15"/>
      <c r="G83" s="15"/>
      <c r="H83" s="15"/>
    </row>
    <row r="84" spans="1:8" ht="15.75" customHeight="1">
      <c r="A84" s="15"/>
      <c r="B84" s="15"/>
      <c r="C84" s="15"/>
      <c r="D84" s="15"/>
      <c r="E84" s="15"/>
      <c r="F84" s="15"/>
      <c r="G84" s="15"/>
      <c r="H84" s="15"/>
    </row>
    <row r="85" spans="1:8" ht="15.75" customHeight="1">
      <c r="A85" s="15"/>
      <c r="B85" s="15"/>
      <c r="C85" s="15"/>
      <c r="D85" s="15"/>
      <c r="E85" s="15"/>
      <c r="F85" s="15"/>
      <c r="G85" s="15"/>
      <c r="H85" s="15"/>
    </row>
    <row r="86" spans="1:8" ht="15.75" customHeight="1">
      <c r="A86" s="15"/>
      <c r="B86" s="15"/>
      <c r="C86" s="15"/>
      <c r="D86" s="15"/>
      <c r="E86" s="15"/>
      <c r="F86" s="15"/>
      <c r="G86" s="15"/>
      <c r="H86" s="15"/>
    </row>
    <row r="87" spans="1:8" ht="15.75" customHeight="1">
      <c r="A87" s="15"/>
      <c r="B87" s="15"/>
      <c r="C87" s="15"/>
      <c r="D87" s="15"/>
      <c r="E87" s="15"/>
      <c r="F87" s="15"/>
      <c r="G87" s="15"/>
      <c r="H87" s="15"/>
    </row>
    <row r="88" spans="1:8" ht="15.75" customHeight="1">
      <c r="A88" s="15"/>
      <c r="B88" s="15"/>
      <c r="C88" s="15"/>
      <c r="D88" s="15"/>
      <c r="E88" s="15"/>
      <c r="F88" s="15"/>
      <c r="G88" s="15"/>
      <c r="H88" s="15"/>
    </row>
    <row r="89" spans="1:8" ht="15.75" customHeight="1">
      <c r="A89" s="15"/>
      <c r="B89" s="15"/>
      <c r="C89" s="15"/>
      <c r="D89" s="15"/>
      <c r="E89" s="15"/>
      <c r="F89" s="15"/>
      <c r="G89" s="15"/>
      <c r="H89" s="15"/>
    </row>
    <row r="90" spans="1:8" ht="15.75" customHeight="1">
      <c r="A90" s="15"/>
      <c r="B90" s="15"/>
      <c r="C90" s="15"/>
      <c r="D90" s="15"/>
      <c r="E90" s="15"/>
      <c r="F90" s="15"/>
      <c r="G90" s="15"/>
      <c r="H90" s="15"/>
    </row>
    <row r="91" spans="1:8" ht="15.75" customHeight="1">
      <c r="A91" s="15"/>
      <c r="B91" s="15"/>
      <c r="C91" s="15"/>
      <c r="D91" s="15"/>
      <c r="E91" s="15"/>
      <c r="F91" s="15"/>
      <c r="G91" s="15"/>
      <c r="H91" s="15"/>
    </row>
    <row r="92" spans="1:8" ht="15.75" customHeight="1">
      <c r="A92" s="15"/>
      <c r="B92" s="15"/>
      <c r="C92" s="15"/>
      <c r="D92" s="15"/>
      <c r="E92" s="15"/>
      <c r="F92" s="15"/>
      <c r="G92" s="15"/>
      <c r="H92" s="15"/>
    </row>
    <row r="93" spans="1:8" ht="15.75" customHeight="1">
      <c r="A93" s="15"/>
      <c r="B93" s="15"/>
      <c r="C93" s="15"/>
      <c r="D93" s="15"/>
      <c r="E93" s="15"/>
      <c r="F93" s="15"/>
      <c r="G93" s="15"/>
      <c r="H93" s="15"/>
    </row>
    <row r="94" spans="1:8" ht="15.75" customHeight="1">
      <c r="A94" s="15"/>
      <c r="B94" s="15"/>
      <c r="C94" s="15"/>
      <c r="D94" s="15"/>
      <c r="E94" s="15"/>
      <c r="F94" s="15"/>
      <c r="G94" s="15"/>
      <c r="H94" s="15"/>
    </row>
    <row r="95" spans="1:8" ht="15.75" customHeight="1">
      <c r="A95" s="15"/>
      <c r="B95" s="15"/>
      <c r="C95" s="15"/>
      <c r="D95" s="15"/>
      <c r="E95" s="15"/>
      <c r="F95" s="15"/>
      <c r="G95" s="15"/>
      <c r="H95" s="15"/>
    </row>
    <row r="96" spans="1:8" ht="15.75" customHeight="1">
      <c r="A96" s="15"/>
      <c r="B96" s="15"/>
      <c r="C96" s="15"/>
      <c r="D96" s="15"/>
      <c r="E96" s="15"/>
      <c r="F96" s="15"/>
      <c r="G96" s="15"/>
      <c r="H96" s="15"/>
    </row>
    <row r="97" spans="1:8" ht="15.75" customHeight="1">
      <c r="A97" s="15"/>
      <c r="B97" s="15"/>
      <c r="C97" s="15"/>
      <c r="D97" s="15"/>
      <c r="E97" s="15"/>
      <c r="F97" s="15"/>
      <c r="G97" s="15"/>
      <c r="H97" s="15"/>
    </row>
    <row r="98" spans="1:8" ht="15.75" customHeight="1">
      <c r="A98" s="15"/>
      <c r="B98" s="15"/>
      <c r="C98" s="15"/>
      <c r="D98" s="15"/>
      <c r="E98" s="15"/>
      <c r="F98" s="15"/>
      <c r="G98" s="15"/>
      <c r="H98" s="15"/>
    </row>
    <row r="99" spans="1:8" ht="15.75" customHeight="1">
      <c r="A99" s="15"/>
      <c r="B99" s="15"/>
      <c r="C99" s="15"/>
      <c r="D99" s="15"/>
      <c r="E99" s="15"/>
      <c r="F99" s="15"/>
      <c r="G99" s="15"/>
      <c r="H99" s="15"/>
    </row>
    <row r="100" spans="1:8" ht="15.75" customHeight="1">
      <c r="A100" s="15"/>
      <c r="B100" s="15"/>
      <c r="C100" s="15"/>
      <c r="D100" s="15"/>
      <c r="E100" s="15"/>
      <c r="F100" s="15"/>
      <c r="G100" s="15"/>
      <c r="H100" s="15"/>
    </row>
    <row r="101" spans="1:8" ht="15.75" customHeight="1">
      <c r="A101" s="15"/>
      <c r="B101" s="15"/>
      <c r="C101" s="15"/>
      <c r="D101" s="15"/>
      <c r="E101" s="15"/>
      <c r="F101" s="15"/>
      <c r="G101" s="15"/>
      <c r="H101" s="15"/>
    </row>
    <row r="102" spans="1:8" ht="15.75" customHeight="1">
      <c r="A102" s="15"/>
      <c r="B102" s="15"/>
      <c r="C102" s="15"/>
      <c r="D102" s="15"/>
      <c r="E102" s="15"/>
      <c r="F102" s="15"/>
      <c r="G102" s="15"/>
      <c r="H102" s="15"/>
    </row>
    <row r="103" spans="1:8" ht="15.75" customHeight="1">
      <c r="A103" s="15"/>
      <c r="B103" s="15"/>
      <c r="C103" s="15"/>
      <c r="D103" s="15"/>
      <c r="E103" s="15"/>
      <c r="F103" s="15"/>
      <c r="G103" s="15"/>
      <c r="H103" s="15"/>
    </row>
    <row r="104" spans="1:8" ht="15.75" customHeight="1">
      <c r="A104" s="15"/>
      <c r="B104" s="15"/>
      <c r="C104" s="15"/>
      <c r="D104" s="15"/>
      <c r="E104" s="15"/>
      <c r="F104" s="15"/>
      <c r="G104" s="15"/>
      <c r="H104" s="15"/>
    </row>
    <row r="105" spans="1:8" ht="15.75" customHeight="1">
      <c r="A105" s="15"/>
      <c r="B105" s="15"/>
      <c r="C105" s="15"/>
      <c r="D105" s="15"/>
      <c r="E105" s="15"/>
      <c r="F105" s="15"/>
      <c r="G105" s="15"/>
      <c r="H105" s="15"/>
    </row>
    <row r="106" spans="1:8" ht="15.75" customHeight="1">
      <c r="A106" s="15"/>
      <c r="B106" s="15"/>
      <c r="C106" s="15"/>
      <c r="D106" s="15"/>
      <c r="E106" s="15"/>
      <c r="F106" s="15"/>
      <c r="G106" s="15"/>
      <c r="H106" s="15"/>
    </row>
    <row r="107" spans="1:8" ht="15.75" customHeight="1">
      <c r="A107" s="15"/>
      <c r="B107" s="15"/>
      <c r="C107" s="15"/>
      <c r="D107" s="15"/>
      <c r="E107" s="15"/>
      <c r="F107" s="15"/>
      <c r="G107" s="15"/>
      <c r="H107" s="15"/>
    </row>
    <row r="108" spans="1:8" ht="15.75" customHeight="1">
      <c r="A108" s="15"/>
      <c r="B108" s="15"/>
      <c r="C108" s="15"/>
      <c r="D108" s="15"/>
      <c r="E108" s="15"/>
      <c r="F108" s="15"/>
      <c r="G108" s="15"/>
      <c r="H108" s="15"/>
    </row>
    <row r="109" spans="1:8" ht="15.75" customHeight="1">
      <c r="A109" s="15"/>
      <c r="B109" s="15"/>
      <c r="C109" s="15"/>
      <c r="D109" s="15"/>
      <c r="E109" s="15"/>
      <c r="F109" s="15"/>
      <c r="G109" s="15"/>
      <c r="H109" s="15"/>
    </row>
    <row r="110" spans="1:8" ht="15.75" customHeight="1">
      <c r="A110" s="15"/>
      <c r="B110" s="15"/>
      <c r="C110" s="15"/>
      <c r="D110" s="15"/>
      <c r="E110" s="15"/>
      <c r="F110" s="15"/>
      <c r="G110" s="15"/>
      <c r="H110" s="15"/>
    </row>
    <row r="111" spans="1:8" ht="15.75" customHeight="1">
      <c r="A111" s="15"/>
      <c r="B111" s="15"/>
      <c r="C111" s="15"/>
      <c r="D111" s="15"/>
      <c r="E111" s="15"/>
      <c r="F111" s="15"/>
      <c r="G111" s="15"/>
      <c r="H111" s="15"/>
    </row>
    <row r="112" spans="1:8" ht="15.75" customHeight="1">
      <c r="A112" s="15"/>
      <c r="B112" s="15"/>
      <c r="C112" s="15"/>
      <c r="D112" s="15"/>
      <c r="E112" s="15"/>
      <c r="F112" s="15"/>
      <c r="G112" s="15"/>
      <c r="H112" s="15"/>
    </row>
    <row r="113" spans="1:8" ht="15.75" customHeight="1">
      <c r="A113" s="15"/>
      <c r="B113" s="15"/>
      <c r="C113" s="15"/>
      <c r="D113" s="15"/>
      <c r="E113" s="15"/>
      <c r="F113" s="15"/>
      <c r="G113" s="15"/>
      <c r="H113" s="15"/>
    </row>
    <row r="114" spans="1:8" ht="15.75" customHeight="1">
      <c r="A114" s="15"/>
      <c r="B114" s="15"/>
      <c r="C114" s="15"/>
      <c r="D114" s="15"/>
      <c r="E114" s="15"/>
      <c r="F114" s="15"/>
      <c r="G114" s="15"/>
      <c r="H114" s="15"/>
    </row>
    <row r="115" spans="1:8" ht="15.75" customHeight="1">
      <c r="A115" s="15"/>
      <c r="B115" s="15"/>
      <c r="C115" s="15"/>
      <c r="D115" s="15"/>
      <c r="E115" s="15"/>
      <c r="F115" s="15"/>
      <c r="G115" s="15"/>
      <c r="H115" s="15"/>
    </row>
    <row r="116" spans="1:8" ht="15.75" customHeight="1">
      <c r="A116" s="15"/>
      <c r="B116" s="15"/>
      <c r="C116" s="15"/>
      <c r="D116" s="15"/>
      <c r="E116" s="15"/>
      <c r="F116" s="15"/>
      <c r="G116" s="15"/>
      <c r="H116" s="15"/>
    </row>
    <row r="117" spans="1:8" ht="15.75" customHeight="1">
      <c r="A117" s="15"/>
      <c r="B117" s="15"/>
      <c r="C117" s="15"/>
      <c r="D117" s="15"/>
      <c r="E117" s="15"/>
      <c r="F117" s="15"/>
      <c r="G117" s="15"/>
      <c r="H117" s="15"/>
    </row>
    <row r="118" spans="1:8" ht="15.75" customHeight="1">
      <c r="A118" s="15"/>
      <c r="B118" s="15"/>
      <c r="C118" s="15"/>
      <c r="D118" s="15"/>
      <c r="E118" s="15"/>
      <c r="F118" s="15"/>
      <c r="G118" s="15"/>
      <c r="H118" s="15"/>
    </row>
    <row r="119" spans="1:8" ht="15.75" customHeight="1">
      <c r="A119" s="15"/>
      <c r="B119" s="15"/>
      <c r="C119" s="15"/>
      <c r="D119" s="15"/>
      <c r="E119" s="15"/>
      <c r="F119" s="15"/>
      <c r="G119" s="15"/>
      <c r="H119" s="15"/>
    </row>
    <row r="120" spans="1:8" ht="15.75" customHeight="1">
      <c r="A120" s="15"/>
      <c r="B120" s="15"/>
      <c r="C120" s="15"/>
      <c r="D120" s="15"/>
      <c r="E120" s="15"/>
      <c r="F120" s="15"/>
      <c r="G120" s="15"/>
      <c r="H120" s="15"/>
    </row>
    <row r="121" spans="1:8" ht="15.75" customHeight="1">
      <c r="A121" s="15"/>
      <c r="B121" s="15"/>
      <c r="C121" s="15"/>
      <c r="D121" s="15"/>
      <c r="E121" s="15"/>
      <c r="F121" s="15"/>
      <c r="G121" s="15"/>
      <c r="H121" s="15"/>
    </row>
    <row r="122" spans="1:8" ht="15.75" customHeight="1">
      <c r="A122" s="15"/>
      <c r="B122" s="15"/>
      <c r="C122" s="15"/>
      <c r="D122" s="15"/>
      <c r="E122" s="15"/>
      <c r="F122" s="15"/>
      <c r="G122" s="15"/>
      <c r="H122" s="15"/>
    </row>
    <row r="123" spans="1:8" ht="15.75" customHeight="1">
      <c r="A123" s="15"/>
      <c r="B123" s="15"/>
      <c r="C123" s="15"/>
      <c r="D123" s="15"/>
      <c r="E123" s="15"/>
      <c r="F123" s="15"/>
      <c r="G123" s="15"/>
      <c r="H123" s="15"/>
    </row>
    <row r="124" spans="1:8" ht="15.75" customHeight="1">
      <c r="A124" s="15"/>
      <c r="B124" s="15"/>
      <c r="C124" s="15"/>
      <c r="D124" s="15"/>
      <c r="E124" s="15"/>
      <c r="F124" s="15"/>
      <c r="G124" s="15"/>
      <c r="H124" s="15"/>
    </row>
    <row r="125" spans="1:8" ht="15.75" customHeight="1">
      <c r="A125" s="15"/>
      <c r="B125" s="15"/>
      <c r="C125" s="15"/>
      <c r="D125" s="15"/>
      <c r="E125" s="15"/>
      <c r="F125" s="15"/>
      <c r="G125" s="15"/>
      <c r="H125" s="15"/>
    </row>
    <row r="126" spans="1:8" ht="15.75" customHeight="1">
      <c r="A126" s="15"/>
      <c r="B126" s="15"/>
      <c r="C126" s="15"/>
      <c r="D126" s="15"/>
      <c r="E126" s="15"/>
      <c r="F126" s="15"/>
      <c r="G126" s="15"/>
      <c r="H126" s="15"/>
    </row>
    <row r="127" spans="1:8" ht="15.75" customHeight="1">
      <c r="A127" s="15"/>
      <c r="B127" s="15"/>
      <c r="C127" s="15"/>
      <c r="D127" s="15"/>
      <c r="E127" s="15"/>
      <c r="F127" s="15"/>
      <c r="G127" s="15"/>
      <c r="H127" s="15"/>
    </row>
    <row r="128" spans="1:8" ht="15.75" customHeight="1">
      <c r="A128" s="15"/>
      <c r="B128" s="15"/>
      <c r="C128" s="15"/>
      <c r="D128" s="15"/>
      <c r="E128" s="15"/>
      <c r="F128" s="15"/>
      <c r="G128" s="15"/>
      <c r="H128" s="15"/>
    </row>
    <row r="129" spans="1:8" ht="15.75" customHeight="1">
      <c r="A129" s="15"/>
      <c r="B129" s="15"/>
      <c r="C129" s="15"/>
      <c r="D129" s="15"/>
      <c r="E129" s="15"/>
      <c r="F129" s="15"/>
      <c r="G129" s="15"/>
      <c r="H129" s="15"/>
    </row>
    <row r="130" spans="1:8" ht="15.75" customHeight="1">
      <c r="A130" s="15"/>
      <c r="B130" s="15"/>
      <c r="C130" s="15"/>
      <c r="D130" s="15"/>
      <c r="E130" s="15"/>
      <c r="F130" s="15"/>
      <c r="G130" s="15"/>
      <c r="H130" s="15"/>
    </row>
    <row r="131" spans="1:8" ht="15.75" customHeight="1">
      <c r="A131" s="15"/>
      <c r="B131" s="15"/>
      <c r="C131" s="15"/>
      <c r="D131" s="15"/>
      <c r="E131" s="15"/>
      <c r="F131" s="15"/>
      <c r="G131" s="15"/>
      <c r="H131" s="15"/>
    </row>
    <row r="132" spans="1:8" ht="15.75" customHeight="1">
      <c r="A132" s="15"/>
      <c r="B132" s="15"/>
      <c r="C132" s="15"/>
      <c r="D132" s="15"/>
      <c r="E132" s="15"/>
      <c r="F132" s="15"/>
      <c r="G132" s="15"/>
      <c r="H132" s="15"/>
    </row>
    <row r="133" spans="1:8" ht="15.75" customHeight="1">
      <c r="A133" s="15"/>
      <c r="B133" s="15"/>
      <c r="C133" s="15"/>
      <c r="D133" s="15"/>
      <c r="E133" s="15"/>
      <c r="F133" s="15"/>
      <c r="G133" s="15"/>
      <c r="H133" s="15"/>
    </row>
    <row r="134" spans="1:8" ht="15.75" customHeight="1">
      <c r="A134" s="15"/>
      <c r="B134" s="15"/>
      <c r="C134" s="15"/>
      <c r="D134" s="15"/>
      <c r="E134" s="15"/>
      <c r="F134" s="15"/>
      <c r="G134" s="15"/>
      <c r="H134" s="15"/>
    </row>
    <row r="135" spans="1:8" ht="15.75" customHeight="1">
      <c r="A135" s="15"/>
      <c r="B135" s="15"/>
      <c r="C135" s="15"/>
      <c r="D135" s="15"/>
      <c r="E135" s="15"/>
      <c r="F135" s="15"/>
      <c r="G135" s="15"/>
      <c r="H135" s="15"/>
    </row>
    <row r="136" spans="1:8" ht="15.75" customHeight="1">
      <c r="A136" s="15"/>
      <c r="B136" s="15"/>
      <c r="C136" s="15"/>
      <c r="D136" s="15"/>
      <c r="E136" s="15"/>
      <c r="F136" s="15"/>
      <c r="G136" s="15"/>
      <c r="H136" s="15"/>
    </row>
    <row r="137" spans="1:8" ht="15.75" customHeight="1">
      <c r="A137" s="15"/>
      <c r="B137" s="15"/>
      <c r="C137" s="15"/>
      <c r="D137" s="15"/>
      <c r="E137" s="15"/>
      <c r="F137" s="15"/>
      <c r="G137" s="15"/>
      <c r="H137" s="15"/>
    </row>
    <row r="138" spans="1:8" ht="15.75" customHeight="1">
      <c r="A138" s="15"/>
      <c r="B138" s="15"/>
      <c r="C138" s="15"/>
      <c r="D138" s="15"/>
      <c r="E138" s="15"/>
      <c r="F138" s="15"/>
      <c r="G138" s="15"/>
      <c r="H138" s="15"/>
    </row>
    <row r="139" spans="1:8" ht="15.75" customHeight="1">
      <c r="A139" s="15"/>
      <c r="B139" s="15"/>
      <c r="C139" s="15"/>
      <c r="D139" s="15"/>
      <c r="E139" s="15"/>
      <c r="F139" s="15"/>
      <c r="G139" s="15"/>
      <c r="H139" s="15"/>
    </row>
    <row r="140" spans="1:8" ht="15.75" customHeight="1">
      <c r="A140" s="15"/>
      <c r="B140" s="15"/>
      <c r="C140" s="15"/>
      <c r="D140" s="15"/>
      <c r="E140" s="15"/>
      <c r="F140" s="15"/>
      <c r="G140" s="15"/>
      <c r="H140" s="15"/>
    </row>
    <row r="141" spans="1:8" ht="15.75" customHeight="1">
      <c r="A141" s="15"/>
      <c r="B141" s="15"/>
      <c r="C141" s="15"/>
      <c r="D141" s="15"/>
      <c r="E141" s="15"/>
      <c r="F141" s="15"/>
      <c r="G141" s="15"/>
      <c r="H141" s="15"/>
    </row>
    <row r="142" spans="1:8" ht="15.75" customHeight="1">
      <c r="A142" s="15"/>
      <c r="B142" s="15"/>
      <c r="C142" s="15"/>
      <c r="D142" s="15"/>
      <c r="E142" s="15"/>
      <c r="F142" s="15"/>
      <c r="G142" s="15"/>
      <c r="H142" s="15"/>
    </row>
    <row r="143" spans="1:8" ht="15.75" customHeight="1">
      <c r="A143" s="15"/>
      <c r="B143" s="15"/>
      <c r="C143" s="15"/>
      <c r="D143" s="15"/>
      <c r="E143" s="15"/>
      <c r="F143" s="15"/>
      <c r="G143" s="15"/>
      <c r="H143" s="15"/>
    </row>
    <row r="144" spans="1:8" ht="15.75" customHeight="1">
      <c r="A144" s="15"/>
      <c r="B144" s="15"/>
      <c r="C144" s="15"/>
      <c r="D144" s="15"/>
      <c r="E144" s="15"/>
      <c r="F144" s="15"/>
      <c r="G144" s="15"/>
      <c r="H144" s="15"/>
    </row>
    <row r="145" spans="1:8" ht="15.75" customHeight="1">
      <c r="A145" s="15"/>
      <c r="B145" s="15"/>
      <c r="C145" s="15"/>
      <c r="D145" s="15"/>
      <c r="E145" s="15"/>
      <c r="F145" s="15"/>
      <c r="G145" s="15"/>
      <c r="H145" s="15"/>
    </row>
    <row r="146" spans="1:8" ht="15.75" customHeight="1">
      <c r="A146" s="15"/>
      <c r="B146" s="15"/>
      <c r="C146" s="15"/>
      <c r="D146" s="15"/>
      <c r="E146" s="15"/>
      <c r="F146" s="15"/>
      <c r="G146" s="15"/>
      <c r="H146" s="15"/>
    </row>
    <row r="147" spans="1:8" ht="15.75" customHeight="1">
      <c r="A147" s="15"/>
      <c r="B147" s="15"/>
      <c r="C147" s="15"/>
      <c r="D147" s="15"/>
      <c r="E147" s="15"/>
      <c r="F147" s="15"/>
      <c r="G147" s="15"/>
      <c r="H147" s="15"/>
    </row>
    <row r="148" spans="1:8" ht="15.75" customHeight="1">
      <c r="A148" s="15"/>
      <c r="B148" s="15"/>
      <c r="C148" s="15"/>
      <c r="D148" s="15"/>
      <c r="E148" s="15"/>
      <c r="F148" s="15"/>
      <c r="G148" s="15"/>
      <c r="H148" s="15"/>
    </row>
    <row r="149" spans="1:8" ht="15.75" customHeight="1">
      <c r="A149" s="15"/>
      <c r="B149" s="15"/>
      <c r="C149" s="15"/>
      <c r="D149" s="15"/>
      <c r="E149" s="15"/>
      <c r="F149" s="15"/>
      <c r="G149" s="15"/>
      <c r="H149" s="15"/>
    </row>
    <row r="150" spans="1:8" ht="15.75" customHeight="1">
      <c r="A150" s="15"/>
      <c r="B150" s="15"/>
      <c r="C150" s="15"/>
      <c r="D150" s="15"/>
      <c r="E150" s="15"/>
      <c r="F150" s="15"/>
      <c r="G150" s="15"/>
      <c r="H150" s="15"/>
    </row>
    <row r="151" spans="1:8" ht="15.75" customHeight="1">
      <c r="A151" s="15"/>
      <c r="B151" s="15"/>
      <c r="C151" s="15"/>
      <c r="D151" s="15"/>
      <c r="E151" s="15"/>
      <c r="F151" s="15"/>
      <c r="G151" s="15"/>
      <c r="H151" s="15"/>
    </row>
    <row r="152" spans="1:8" ht="15.75" customHeight="1">
      <c r="A152" s="15"/>
      <c r="B152" s="15"/>
      <c r="C152" s="15"/>
      <c r="D152" s="15"/>
      <c r="E152" s="15"/>
      <c r="F152" s="15"/>
      <c r="G152" s="15"/>
      <c r="H152" s="15"/>
    </row>
    <row r="153" spans="1:8" ht="15.75" customHeight="1">
      <c r="A153" s="15"/>
      <c r="B153" s="15"/>
      <c r="C153" s="15"/>
      <c r="D153" s="15"/>
      <c r="E153" s="15"/>
      <c r="F153" s="15"/>
      <c r="G153" s="15"/>
      <c r="H153" s="15"/>
    </row>
    <row r="154" spans="1:8" ht="15.75" customHeight="1">
      <c r="A154" s="15"/>
      <c r="B154" s="15"/>
      <c r="C154" s="15"/>
      <c r="D154" s="15"/>
      <c r="E154" s="15"/>
      <c r="F154" s="15"/>
      <c r="G154" s="15"/>
      <c r="H154" s="15"/>
    </row>
    <row r="155" spans="1:8" ht="15.75" customHeight="1">
      <c r="A155" s="15"/>
      <c r="B155" s="15"/>
      <c r="C155" s="15"/>
      <c r="D155" s="15"/>
      <c r="E155" s="15"/>
      <c r="F155" s="15"/>
      <c r="G155" s="15"/>
      <c r="H155" s="15"/>
    </row>
    <row r="156" spans="1:8" ht="15.75" customHeight="1">
      <c r="A156" s="15"/>
      <c r="B156" s="15"/>
      <c r="C156" s="15"/>
      <c r="D156" s="15"/>
      <c r="E156" s="15"/>
      <c r="F156" s="15"/>
      <c r="G156" s="15"/>
      <c r="H156" s="15"/>
    </row>
    <row r="157" spans="1:8" ht="15.75" customHeight="1">
      <c r="A157" s="15"/>
      <c r="B157" s="15"/>
      <c r="C157" s="15"/>
      <c r="D157" s="15"/>
      <c r="E157" s="15"/>
      <c r="F157" s="15"/>
      <c r="G157" s="15"/>
      <c r="H157" s="15"/>
    </row>
    <row r="158" spans="1:8" ht="15.75" customHeight="1">
      <c r="A158" s="15"/>
      <c r="B158" s="15"/>
      <c r="C158" s="15"/>
      <c r="D158" s="15"/>
      <c r="E158" s="15"/>
      <c r="F158" s="15"/>
      <c r="G158" s="15"/>
      <c r="H158" s="15"/>
    </row>
    <row r="159" spans="1:8" ht="15.75" customHeight="1">
      <c r="A159" s="15"/>
      <c r="B159" s="15"/>
      <c r="C159" s="15"/>
      <c r="D159" s="15"/>
      <c r="E159" s="15"/>
      <c r="F159" s="15"/>
      <c r="G159" s="15"/>
      <c r="H159" s="15"/>
    </row>
    <row r="160" spans="1:8" ht="15.75" customHeight="1">
      <c r="A160" s="15"/>
      <c r="B160" s="15"/>
      <c r="C160" s="15"/>
      <c r="D160" s="15"/>
      <c r="E160" s="15"/>
      <c r="F160" s="15"/>
      <c r="G160" s="15"/>
      <c r="H160" s="15"/>
    </row>
    <row r="161" spans="1:8" ht="15.75" customHeight="1">
      <c r="A161" s="15"/>
      <c r="B161" s="15"/>
      <c r="C161" s="15"/>
      <c r="D161" s="15"/>
      <c r="E161" s="15"/>
      <c r="F161" s="15"/>
      <c r="G161" s="15"/>
      <c r="H161" s="15"/>
    </row>
    <row r="162" spans="1:8" ht="15.75" customHeight="1">
      <c r="A162" s="15"/>
      <c r="B162" s="15"/>
      <c r="C162" s="15"/>
      <c r="D162" s="15"/>
      <c r="E162" s="15"/>
      <c r="F162" s="15"/>
      <c r="G162" s="15"/>
      <c r="H162" s="15"/>
    </row>
    <row r="163" spans="1:8" ht="15.75" customHeight="1">
      <c r="A163" s="15"/>
      <c r="B163" s="15"/>
      <c r="C163" s="15"/>
      <c r="D163" s="15"/>
      <c r="E163" s="15"/>
      <c r="F163" s="15"/>
      <c r="G163" s="15"/>
      <c r="H163" s="15"/>
    </row>
    <row r="164" spans="1:8" ht="15.75" customHeight="1">
      <c r="A164" s="15"/>
      <c r="B164" s="15"/>
      <c r="C164" s="15"/>
      <c r="D164" s="15"/>
      <c r="E164" s="15"/>
      <c r="F164" s="15"/>
      <c r="G164" s="15"/>
      <c r="H164" s="15"/>
    </row>
    <row r="165" spans="1:8" ht="15.75" customHeight="1">
      <c r="A165" s="15"/>
      <c r="B165" s="15"/>
      <c r="C165" s="15"/>
      <c r="D165" s="15"/>
      <c r="E165" s="15"/>
      <c r="F165" s="15"/>
      <c r="G165" s="15"/>
      <c r="H165" s="15"/>
    </row>
    <row r="166" spans="1:8" ht="15.75" customHeight="1">
      <c r="A166" s="15"/>
      <c r="B166" s="15"/>
      <c r="C166" s="15"/>
      <c r="D166" s="15"/>
      <c r="E166" s="15"/>
      <c r="F166" s="15"/>
      <c r="G166" s="15"/>
      <c r="H166" s="15"/>
    </row>
    <row r="167" spans="1:8" ht="15.75" customHeight="1">
      <c r="A167" s="15"/>
      <c r="B167" s="15"/>
      <c r="C167" s="15"/>
      <c r="D167" s="15"/>
      <c r="E167" s="15"/>
      <c r="F167" s="15"/>
      <c r="G167" s="15"/>
      <c r="H167" s="15"/>
    </row>
    <row r="168" spans="1:8" ht="15.75" customHeight="1">
      <c r="A168" s="15"/>
      <c r="B168" s="15"/>
      <c r="C168" s="15"/>
      <c r="D168" s="15"/>
      <c r="E168" s="15"/>
      <c r="F168" s="15"/>
      <c r="G168" s="15"/>
      <c r="H168" s="15"/>
    </row>
    <row r="169" spans="1:8" ht="15.75" customHeight="1">
      <c r="A169" s="15"/>
      <c r="B169" s="15"/>
      <c r="C169" s="15"/>
      <c r="D169" s="15"/>
      <c r="E169" s="15"/>
      <c r="F169" s="15"/>
      <c r="G169" s="15"/>
      <c r="H169" s="15"/>
    </row>
    <row r="170" spans="1:8" ht="15.75" customHeight="1">
      <c r="A170" s="15"/>
      <c r="B170" s="15"/>
      <c r="C170" s="15"/>
      <c r="D170" s="15"/>
      <c r="E170" s="15"/>
      <c r="F170" s="15"/>
      <c r="G170" s="15"/>
      <c r="H170" s="15"/>
    </row>
    <row r="171" spans="1:8" ht="15.75" customHeight="1">
      <c r="A171" s="15"/>
      <c r="B171" s="15"/>
      <c r="C171" s="15"/>
      <c r="D171" s="15"/>
      <c r="E171" s="15"/>
      <c r="F171" s="15"/>
      <c r="G171" s="15"/>
      <c r="H171" s="15"/>
    </row>
    <row r="172" spans="1:8" ht="15.75" customHeight="1">
      <c r="A172" s="15"/>
      <c r="B172" s="15"/>
      <c r="C172" s="15"/>
      <c r="D172" s="15"/>
      <c r="E172" s="15"/>
      <c r="F172" s="15"/>
      <c r="G172" s="15"/>
      <c r="H172" s="15"/>
    </row>
    <row r="173" spans="1:8" ht="15.75" customHeight="1">
      <c r="A173" s="15"/>
      <c r="B173" s="15"/>
      <c r="C173" s="15"/>
      <c r="D173" s="15"/>
      <c r="E173" s="15"/>
      <c r="F173" s="15"/>
      <c r="G173" s="15"/>
      <c r="H173" s="15"/>
    </row>
    <row r="174" spans="1:8" ht="15.75" customHeight="1">
      <c r="A174" s="15"/>
      <c r="B174" s="15"/>
      <c r="C174" s="15"/>
      <c r="D174" s="15"/>
      <c r="E174" s="15"/>
      <c r="F174" s="15"/>
      <c r="G174" s="15"/>
      <c r="H174" s="15"/>
    </row>
    <row r="175" spans="1:8" ht="15.75" customHeight="1">
      <c r="A175" s="15"/>
      <c r="B175" s="15"/>
      <c r="C175" s="15"/>
      <c r="D175" s="15"/>
      <c r="E175" s="15"/>
      <c r="F175" s="15"/>
      <c r="G175" s="15"/>
      <c r="H175" s="15"/>
    </row>
    <row r="176" spans="1:8" ht="15.75" customHeight="1">
      <c r="A176" s="15"/>
      <c r="B176" s="15"/>
      <c r="C176" s="15"/>
      <c r="D176" s="15"/>
      <c r="E176" s="15"/>
      <c r="F176" s="15"/>
      <c r="G176" s="15"/>
      <c r="H176" s="15"/>
    </row>
    <row r="177" spans="1:8" ht="15.75" customHeight="1">
      <c r="A177" s="15"/>
      <c r="B177" s="15"/>
      <c r="C177" s="15"/>
      <c r="D177" s="15"/>
      <c r="E177" s="15"/>
      <c r="F177" s="15"/>
      <c r="G177" s="15"/>
      <c r="H177" s="15"/>
    </row>
    <row r="178" spans="1:8" ht="15.75" customHeight="1">
      <c r="A178" s="15"/>
      <c r="B178" s="15"/>
      <c r="C178" s="15"/>
      <c r="D178" s="15"/>
      <c r="E178" s="15"/>
      <c r="F178" s="15"/>
      <c r="G178" s="15"/>
      <c r="H178" s="15"/>
    </row>
    <row r="179" spans="1:8" ht="15.75" customHeight="1">
      <c r="A179" s="15"/>
      <c r="B179" s="15"/>
      <c r="C179" s="15"/>
      <c r="D179" s="15"/>
      <c r="E179" s="15"/>
      <c r="F179" s="15"/>
      <c r="G179" s="15"/>
      <c r="H179" s="15"/>
    </row>
    <row r="180" spans="1:8" ht="15.75" customHeight="1">
      <c r="A180" s="15"/>
      <c r="B180" s="15"/>
      <c r="C180" s="15"/>
      <c r="D180" s="15"/>
      <c r="E180" s="15"/>
      <c r="F180" s="15"/>
      <c r="G180" s="15"/>
      <c r="H180" s="15"/>
    </row>
    <row r="181" spans="1:8" ht="15.75" customHeight="1">
      <c r="A181" s="15"/>
      <c r="B181" s="15"/>
      <c r="C181" s="15"/>
      <c r="D181" s="15"/>
      <c r="E181" s="15"/>
      <c r="F181" s="15"/>
      <c r="G181" s="15"/>
      <c r="H181" s="15"/>
    </row>
    <row r="182" spans="1:8" ht="15.75" customHeight="1">
      <c r="A182" s="15"/>
      <c r="B182" s="15"/>
      <c r="C182" s="15"/>
      <c r="D182" s="15"/>
      <c r="E182" s="15"/>
      <c r="F182" s="15"/>
      <c r="G182" s="15"/>
      <c r="H182" s="15"/>
    </row>
    <row r="183" spans="1:8" ht="15.75" customHeight="1">
      <c r="A183" s="15"/>
      <c r="B183" s="15"/>
      <c r="C183" s="15"/>
      <c r="D183" s="15"/>
      <c r="E183" s="15"/>
      <c r="F183" s="15"/>
      <c r="G183" s="15"/>
      <c r="H183" s="15"/>
    </row>
    <row r="184" spans="1:8" ht="15.75" customHeight="1">
      <c r="A184" s="15"/>
      <c r="B184" s="15"/>
      <c r="C184" s="15"/>
      <c r="D184" s="15"/>
      <c r="E184" s="15"/>
      <c r="F184" s="15"/>
      <c r="G184" s="15"/>
      <c r="H184" s="15"/>
    </row>
    <row r="185" spans="1:8" ht="15.75" customHeight="1">
      <c r="A185" s="15"/>
      <c r="B185" s="15"/>
      <c r="C185" s="15"/>
      <c r="D185" s="15"/>
      <c r="E185" s="15"/>
      <c r="F185" s="15"/>
      <c r="G185" s="15"/>
      <c r="H185" s="15"/>
    </row>
    <row r="186" spans="1:8" ht="15.75" customHeight="1">
      <c r="A186" s="15"/>
      <c r="B186" s="15"/>
      <c r="C186" s="15"/>
      <c r="D186" s="15"/>
      <c r="E186" s="15"/>
      <c r="F186" s="15"/>
      <c r="G186" s="15"/>
      <c r="H186" s="15"/>
    </row>
    <row r="187" spans="1:8" ht="15.75" customHeight="1">
      <c r="A187" s="15"/>
      <c r="B187" s="15"/>
      <c r="C187" s="15"/>
      <c r="D187" s="15"/>
      <c r="E187" s="15"/>
      <c r="F187" s="15"/>
      <c r="G187" s="15"/>
      <c r="H187" s="15"/>
    </row>
    <row r="188" spans="1:8" ht="15.75" customHeight="1">
      <c r="A188" s="15"/>
      <c r="B188" s="15"/>
      <c r="C188" s="15"/>
      <c r="D188" s="15"/>
      <c r="E188" s="15"/>
      <c r="F188" s="15"/>
      <c r="G188" s="15"/>
      <c r="H188" s="15"/>
    </row>
    <row r="189" spans="1:8" ht="15.75" customHeight="1">
      <c r="A189" s="15"/>
      <c r="B189" s="15"/>
      <c r="C189" s="15"/>
      <c r="D189" s="15"/>
      <c r="E189" s="15"/>
      <c r="F189" s="15"/>
      <c r="G189" s="15"/>
      <c r="H189" s="15"/>
    </row>
    <row r="190" spans="1:8" ht="15.75" customHeight="1">
      <c r="A190" s="15"/>
      <c r="B190" s="15"/>
      <c r="C190" s="15"/>
      <c r="D190" s="15"/>
      <c r="E190" s="15"/>
      <c r="F190" s="15"/>
      <c r="G190" s="15"/>
      <c r="H190" s="15"/>
    </row>
    <row r="191" spans="1:8" ht="15.75" customHeight="1">
      <c r="A191" s="15"/>
      <c r="B191" s="15"/>
      <c r="C191" s="15"/>
      <c r="D191" s="15"/>
      <c r="E191" s="15"/>
      <c r="F191" s="15"/>
      <c r="G191" s="15"/>
      <c r="H191" s="15"/>
    </row>
    <row r="192" spans="1:8" ht="15.75" customHeight="1">
      <c r="A192" s="15"/>
      <c r="B192" s="15"/>
      <c r="C192" s="15"/>
      <c r="D192" s="15"/>
      <c r="E192" s="15"/>
      <c r="F192" s="15"/>
      <c r="G192" s="15"/>
      <c r="H192" s="15"/>
    </row>
    <row r="193" spans="1:8" ht="15.75" customHeight="1">
      <c r="A193" s="15"/>
      <c r="B193" s="15"/>
      <c r="C193" s="15"/>
      <c r="D193" s="15"/>
      <c r="E193" s="15"/>
      <c r="F193" s="15"/>
      <c r="G193" s="15"/>
      <c r="H193" s="15"/>
    </row>
    <row r="194" spans="1:8" ht="15.75" customHeight="1">
      <c r="A194" s="15"/>
      <c r="B194" s="15"/>
      <c r="C194" s="15"/>
      <c r="D194" s="15"/>
      <c r="E194" s="15"/>
      <c r="F194" s="15"/>
      <c r="G194" s="15"/>
      <c r="H194" s="15"/>
    </row>
    <row r="195" spans="1:8" ht="15.75" customHeight="1">
      <c r="A195" s="15"/>
      <c r="B195" s="15"/>
      <c r="C195" s="15"/>
      <c r="D195" s="15"/>
      <c r="E195" s="15"/>
      <c r="F195" s="15"/>
      <c r="G195" s="15"/>
      <c r="H195" s="15"/>
    </row>
    <row r="196" spans="1:8" ht="15.75" customHeight="1">
      <c r="A196" s="15"/>
      <c r="B196" s="15"/>
      <c r="C196" s="15"/>
      <c r="D196" s="15"/>
      <c r="E196" s="15"/>
      <c r="F196" s="15"/>
      <c r="G196" s="15"/>
      <c r="H196" s="15"/>
    </row>
    <row r="197" spans="1:8" ht="15.75" customHeight="1">
      <c r="A197" s="15"/>
      <c r="B197" s="15"/>
      <c r="C197" s="15"/>
      <c r="D197" s="15"/>
      <c r="E197" s="15"/>
      <c r="F197" s="15"/>
      <c r="G197" s="15"/>
      <c r="H197" s="15"/>
    </row>
    <row r="198" spans="1:8" ht="15.75" customHeight="1">
      <c r="A198" s="15"/>
      <c r="B198" s="15"/>
      <c r="C198" s="15"/>
      <c r="D198" s="15"/>
      <c r="E198" s="15"/>
      <c r="F198" s="15"/>
      <c r="G198" s="15"/>
      <c r="H198" s="15"/>
    </row>
    <row r="199" spans="1:8" ht="15.75" customHeight="1">
      <c r="A199" s="15"/>
      <c r="B199" s="15"/>
      <c r="C199" s="15"/>
      <c r="D199" s="15"/>
      <c r="E199" s="15"/>
      <c r="F199" s="15"/>
      <c r="G199" s="15"/>
      <c r="H199" s="15"/>
    </row>
    <row r="200" spans="1:8" ht="15.75" customHeight="1">
      <c r="A200" s="15"/>
      <c r="B200" s="15"/>
      <c r="C200" s="15"/>
      <c r="D200" s="15"/>
      <c r="E200" s="15"/>
      <c r="F200" s="15"/>
      <c r="G200" s="15"/>
      <c r="H200" s="15"/>
    </row>
    <row r="201" spans="1:8" ht="15.75" customHeight="1">
      <c r="A201" s="15"/>
      <c r="B201" s="15"/>
      <c r="C201" s="15"/>
      <c r="D201" s="15"/>
      <c r="E201" s="15"/>
      <c r="F201" s="15"/>
      <c r="G201" s="15"/>
      <c r="H201" s="15"/>
    </row>
    <row r="202" spans="1:8" ht="15.75" customHeight="1">
      <c r="A202" s="15"/>
      <c r="B202" s="15"/>
      <c r="C202" s="15"/>
      <c r="D202" s="15"/>
      <c r="E202" s="15"/>
      <c r="F202" s="15"/>
      <c r="G202" s="15"/>
      <c r="H202" s="15"/>
    </row>
    <row r="203" spans="1:8" ht="15.75" customHeight="1">
      <c r="A203" s="15"/>
      <c r="B203" s="15"/>
      <c r="C203" s="15"/>
      <c r="D203" s="15"/>
      <c r="E203" s="15"/>
      <c r="F203" s="15"/>
      <c r="G203" s="15"/>
      <c r="H203" s="15"/>
    </row>
    <row r="204" spans="1:8" ht="15.75" customHeight="1">
      <c r="A204" s="15"/>
      <c r="B204" s="15"/>
      <c r="C204" s="15"/>
      <c r="D204" s="15"/>
      <c r="E204" s="15"/>
      <c r="F204" s="15"/>
      <c r="G204" s="15"/>
      <c r="H204" s="15"/>
    </row>
    <row r="205" spans="1:8" ht="15.75" customHeight="1">
      <c r="A205" s="15"/>
      <c r="B205" s="15"/>
      <c r="C205" s="15"/>
      <c r="D205" s="15"/>
      <c r="E205" s="15"/>
      <c r="F205" s="15"/>
      <c r="G205" s="15"/>
      <c r="H205" s="15"/>
    </row>
    <row r="206" spans="1:8" ht="15.75" customHeight="1">
      <c r="A206" s="15"/>
      <c r="B206" s="15"/>
      <c r="C206" s="15"/>
      <c r="D206" s="15"/>
      <c r="E206" s="15"/>
      <c r="F206" s="15"/>
      <c r="G206" s="15"/>
      <c r="H206" s="15"/>
    </row>
    <row r="207" spans="1:8" ht="15.75" customHeight="1">
      <c r="A207" s="15"/>
      <c r="B207" s="15"/>
      <c r="C207" s="15"/>
      <c r="D207" s="15"/>
      <c r="E207" s="15"/>
      <c r="F207" s="15"/>
      <c r="G207" s="15"/>
      <c r="H207" s="15"/>
    </row>
    <row r="208" spans="1:8" ht="15.75" customHeight="1">
      <c r="A208" s="15"/>
      <c r="B208" s="15"/>
      <c r="C208" s="15"/>
      <c r="D208" s="15"/>
      <c r="E208" s="15"/>
      <c r="F208" s="15"/>
      <c r="G208" s="15"/>
      <c r="H208" s="15"/>
    </row>
    <row r="209" spans="1:8" ht="15.75" customHeight="1">
      <c r="A209" s="15"/>
      <c r="B209" s="15"/>
      <c r="C209" s="15"/>
      <c r="D209" s="15"/>
      <c r="E209" s="15"/>
      <c r="F209" s="15"/>
      <c r="G209" s="15"/>
      <c r="H209" s="15"/>
    </row>
    <row r="210" spans="1:8" ht="15.75" customHeight="1">
      <c r="A210" s="15"/>
      <c r="B210" s="15"/>
      <c r="C210" s="15"/>
      <c r="D210" s="15"/>
      <c r="E210" s="15"/>
      <c r="F210" s="15"/>
      <c r="G210" s="15"/>
      <c r="H210" s="15"/>
    </row>
    <row r="211" spans="1:8" ht="15.75" customHeight="1">
      <c r="A211" s="15"/>
      <c r="B211" s="15"/>
      <c r="C211" s="15"/>
      <c r="D211" s="15"/>
      <c r="E211" s="15"/>
      <c r="F211" s="15"/>
      <c r="G211" s="15"/>
      <c r="H211" s="15"/>
    </row>
    <row r="212" spans="1:8" ht="15.75" customHeight="1">
      <c r="A212" s="15"/>
      <c r="B212" s="15"/>
      <c r="C212" s="15"/>
      <c r="D212" s="15"/>
      <c r="E212" s="15"/>
      <c r="F212" s="15"/>
      <c r="G212" s="15"/>
      <c r="H212" s="15"/>
    </row>
    <row r="213" spans="1:8" ht="15.75" customHeight="1">
      <c r="A213" s="15"/>
      <c r="B213" s="15"/>
      <c r="C213" s="15"/>
      <c r="D213" s="15"/>
      <c r="E213" s="15"/>
      <c r="F213" s="15"/>
      <c r="G213" s="15"/>
      <c r="H213" s="15"/>
    </row>
    <row r="214" spans="1:8" ht="15.75" customHeight="1">
      <c r="A214" s="15"/>
      <c r="B214" s="15"/>
      <c r="C214" s="15"/>
      <c r="D214" s="15"/>
      <c r="E214" s="15"/>
      <c r="F214" s="15"/>
      <c r="G214" s="15"/>
      <c r="H214" s="15"/>
    </row>
    <row r="215" spans="1:8" ht="15.75" customHeight="1">
      <c r="A215" s="15"/>
      <c r="B215" s="15"/>
      <c r="C215" s="15"/>
      <c r="D215" s="15"/>
      <c r="E215" s="15"/>
      <c r="F215" s="15"/>
      <c r="G215" s="15"/>
      <c r="H215" s="15"/>
    </row>
    <row r="216" spans="1:8" ht="15.75" customHeight="1">
      <c r="A216" s="15"/>
      <c r="B216" s="15"/>
      <c r="C216" s="15"/>
      <c r="D216" s="15"/>
      <c r="E216" s="15"/>
      <c r="F216" s="15"/>
      <c r="G216" s="15"/>
      <c r="H216" s="15"/>
    </row>
    <row r="217" spans="1:8" ht="15.75" customHeight="1">
      <c r="A217" s="15"/>
      <c r="B217" s="15"/>
      <c r="C217" s="15"/>
      <c r="D217" s="15"/>
      <c r="E217" s="15"/>
      <c r="F217" s="15"/>
      <c r="G217" s="15"/>
      <c r="H217" s="15"/>
    </row>
    <row r="218" spans="1:8" ht="15.75" customHeight="1">
      <c r="A218" s="15"/>
      <c r="B218" s="15"/>
      <c r="C218" s="15"/>
      <c r="D218" s="15"/>
      <c r="E218" s="15"/>
      <c r="F218" s="15"/>
      <c r="G218" s="15"/>
      <c r="H218" s="15"/>
    </row>
    <row r="219" spans="1:8" ht="15.75" customHeight="1">
      <c r="A219" s="15"/>
      <c r="B219" s="15"/>
      <c r="C219" s="15"/>
      <c r="D219" s="15"/>
      <c r="E219" s="15"/>
      <c r="F219" s="15"/>
      <c r="G219" s="15"/>
      <c r="H219" s="15"/>
    </row>
    <row r="220" spans="1:8" ht="15.75" customHeight="1">
      <c r="A220" s="15"/>
      <c r="B220" s="15"/>
      <c r="C220" s="15"/>
      <c r="D220" s="15"/>
      <c r="E220" s="15"/>
      <c r="F220" s="15"/>
      <c r="G220" s="15"/>
      <c r="H220" s="15"/>
    </row>
    <row r="221" spans="1:8" ht="15.75" customHeight="1">
      <c r="A221" s="15"/>
      <c r="B221" s="15"/>
      <c r="C221" s="15"/>
      <c r="D221" s="15"/>
      <c r="E221" s="15"/>
      <c r="F221" s="15"/>
      <c r="G221" s="15"/>
      <c r="H221" s="15"/>
    </row>
    <row r="222" spans="1:8" ht="15.75" customHeight="1">
      <c r="A222" s="15"/>
      <c r="B222" s="15"/>
      <c r="C222" s="15"/>
      <c r="D222" s="15"/>
      <c r="E222" s="15"/>
      <c r="F222" s="15"/>
      <c r="G222" s="15"/>
      <c r="H222" s="15"/>
    </row>
    <row r="223" spans="1:8" ht="15.75" customHeight="1">
      <c r="A223" s="15"/>
      <c r="B223" s="15"/>
      <c r="C223" s="15"/>
      <c r="D223" s="15"/>
      <c r="E223" s="15"/>
      <c r="F223" s="15"/>
      <c r="G223" s="15"/>
      <c r="H223" s="15"/>
    </row>
    <row r="224" spans="1:8" ht="15.75" customHeight="1">
      <c r="A224" s="15"/>
      <c r="B224" s="15"/>
      <c r="C224" s="15"/>
      <c r="D224" s="15"/>
      <c r="E224" s="15"/>
      <c r="F224" s="15"/>
      <c r="G224" s="15"/>
      <c r="H224" s="15"/>
    </row>
    <row r="225" spans="1:8" ht="15.75" customHeight="1">
      <c r="A225" s="15"/>
      <c r="B225" s="15"/>
      <c r="C225" s="15"/>
      <c r="D225" s="15"/>
      <c r="E225" s="15"/>
      <c r="F225" s="15"/>
      <c r="G225" s="15"/>
      <c r="H225" s="15"/>
    </row>
    <row r="226" spans="1:8" ht="15.75" customHeight="1">
      <c r="A226" s="15"/>
      <c r="B226" s="15"/>
      <c r="C226" s="15"/>
      <c r="D226" s="15"/>
      <c r="E226" s="15"/>
      <c r="F226" s="15"/>
      <c r="G226" s="15"/>
      <c r="H226" s="15"/>
    </row>
    <row r="227" spans="1:8" ht="15.75" customHeight="1">
      <c r="A227" s="15"/>
      <c r="B227" s="15"/>
      <c r="C227" s="15"/>
      <c r="D227" s="15"/>
      <c r="E227" s="15"/>
      <c r="F227" s="15"/>
      <c r="G227" s="15"/>
      <c r="H227" s="15"/>
    </row>
    <row r="228" spans="1:8" ht="15.75" customHeight="1">
      <c r="A228" s="15"/>
      <c r="B228" s="15"/>
      <c r="C228" s="15"/>
      <c r="D228" s="15"/>
      <c r="E228" s="15"/>
      <c r="F228" s="15"/>
      <c r="G228" s="15"/>
      <c r="H228" s="15"/>
    </row>
    <row r="229" spans="1:8" ht="15.75" customHeight="1">
      <c r="A229" s="15"/>
      <c r="B229" s="15"/>
      <c r="C229" s="15"/>
      <c r="D229" s="15"/>
      <c r="E229" s="15"/>
      <c r="F229" s="15"/>
      <c r="G229" s="15"/>
      <c r="H229" s="15"/>
    </row>
    <row r="230" spans="1:8" ht="15.75" customHeight="1">
      <c r="A230" s="15"/>
      <c r="B230" s="15"/>
      <c r="C230" s="15"/>
      <c r="D230" s="15"/>
      <c r="E230" s="15"/>
      <c r="F230" s="15"/>
      <c r="G230" s="15"/>
      <c r="H230" s="15"/>
    </row>
    <row r="231" spans="1:8" ht="15.75" customHeight="1">
      <c r="A231" s="15"/>
      <c r="B231" s="15"/>
      <c r="C231" s="15"/>
      <c r="D231" s="15"/>
      <c r="E231" s="15"/>
      <c r="F231" s="15"/>
      <c r="G231" s="15"/>
      <c r="H231" s="15"/>
    </row>
    <row r="232" spans="1:8" ht="15.75" customHeight="1">
      <c r="A232" s="15"/>
      <c r="B232" s="15"/>
      <c r="C232" s="15"/>
      <c r="D232" s="15"/>
      <c r="E232" s="15"/>
      <c r="F232" s="15"/>
      <c r="G232" s="15"/>
      <c r="H232" s="15"/>
    </row>
    <row r="233" spans="1:8" ht="15.75" customHeight="1">
      <c r="A233" s="15"/>
      <c r="B233" s="15"/>
      <c r="C233" s="15"/>
      <c r="D233" s="15"/>
      <c r="E233" s="15"/>
      <c r="F233" s="15"/>
      <c r="G233" s="15"/>
      <c r="H233" s="15"/>
    </row>
    <row r="234" spans="1:8" ht="15.75" customHeight="1">
      <c r="A234" s="15"/>
      <c r="B234" s="15"/>
      <c r="C234" s="15"/>
      <c r="D234" s="15"/>
      <c r="E234" s="15"/>
      <c r="F234" s="15"/>
      <c r="G234" s="15"/>
      <c r="H234" s="15"/>
    </row>
    <row r="235" spans="1:8" ht="15.75" customHeight="1">
      <c r="A235" s="15"/>
      <c r="B235" s="15"/>
      <c r="C235" s="15"/>
      <c r="D235" s="15"/>
      <c r="E235" s="15"/>
      <c r="F235" s="15"/>
      <c r="G235" s="15"/>
      <c r="H235" s="15"/>
    </row>
    <row r="236" spans="1:8" ht="15.75" customHeight="1">
      <c r="A236" s="15"/>
      <c r="B236" s="15"/>
      <c r="C236" s="15"/>
      <c r="D236" s="15"/>
      <c r="E236" s="15"/>
      <c r="F236" s="15"/>
      <c r="G236" s="15"/>
      <c r="H236" s="15"/>
    </row>
    <row r="237" spans="1:8" ht="15.75" customHeight="1">
      <c r="A237" s="15"/>
      <c r="B237" s="15"/>
      <c r="C237" s="15"/>
      <c r="D237" s="15"/>
      <c r="E237" s="15"/>
      <c r="F237" s="15"/>
      <c r="G237" s="15"/>
      <c r="H237" s="15"/>
    </row>
    <row r="238" spans="1:8" ht="15.75" customHeight="1">
      <c r="A238" s="15"/>
      <c r="B238" s="15"/>
      <c r="C238" s="15"/>
      <c r="D238" s="15"/>
      <c r="E238" s="15"/>
      <c r="F238" s="15"/>
      <c r="G238" s="15"/>
      <c r="H238" s="15"/>
    </row>
    <row r="239" spans="1:8" ht="15.75" customHeight="1">
      <c r="A239" s="15"/>
      <c r="B239" s="15"/>
      <c r="C239" s="15"/>
      <c r="D239" s="15"/>
      <c r="E239" s="15"/>
      <c r="F239" s="15"/>
      <c r="G239" s="15"/>
      <c r="H239" s="15"/>
    </row>
    <row r="240" spans="1:8" ht="15.75" customHeight="1">
      <c r="A240" s="15"/>
      <c r="B240" s="15"/>
      <c r="C240" s="15"/>
      <c r="D240" s="15"/>
      <c r="E240" s="15"/>
      <c r="F240" s="15"/>
      <c r="G240" s="15"/>
      <c r="H240" s="15"/>
    </row>
    <row r="241" spans="1:8" ht="15.75" customHeight="1">
      <c r="A241" s="15"/>
      <c r="B241" s="15"/>
      <c r="C241" s="15"/>
      <c r="D241" s="15"/>
      <c r="E241" s="15"/>
      <c r="F241" s="15"/>
      <c r="G241" s="15"/>
      <c r="H241" s="15"/>
    </row>
    <row r="242" spans="1:8" ht="15.75" customHeight="1">
      <c r="A242" s="15"/>
      <c r="B242" s="15"/>
      <c r="C242" s="15"/>
      <c r="D242" s="15"/>
      <c r="E242" s="15"/>
      <c r="F242" s="15"/>
      <c r="G242" s="15"/>
      <c r="H242" s="15"/>
    </row>
    <row r="243" spans="1:8" ht="15.75" customHeight="1">
      <c r="A243" s="15"/>
      <c r="B243" s="15"/>
      <c r="C243" s="15"/>
      <c r="D243" s="15"/>
      <c r="E243" s="15"/>
      <c r="F243" s="15"/>
      <c r="G243" s="15"/>
      <c r="H243" s="15"/>
    </row>
    <row r="244" spans="1:8" ht="15.75" customHeight="1">
      <c r="A244" s="15"/>
      <c r="B244" s="15"/>
      <c r="C244" s="15"/>
      <c r="D244" s="15"/>
      <c r="E244" s="15"/>
      <c r="F244" s="15"/>
      <c r="G244" s="15"/>
      <c r="H244" s="15"/>
    </row>
    <row r="245" spans="1:8" ht="15.75" customHeight="1">
      <c r="A245" s="15"/>
      <c r="B245" s="15"/>
      <c r="C245" s="15"/>
      <c r="D245" s="15"/>
      <c r="E245" s="15"/>
      <c r="F245" s="15"/>
      <c r="G245" s="15"/>
      <c r="H245" s="15"/>
    </row>
    <row r="246" spans="1:8" ht="15.75" customHeight="1">
      <c r="A246" s="15"/>
      <c r="B246" s="15"/>
      <c r="C246" s="15"/>
      <c r="D246" s="15"/>
      <c r="E246" s="15"/>
      <c r="F246" s="15"/>
      <c r="G246" s="15"/>
      <c r="H246" s="15"/>
    </row>
    <row r="247" spans="1:8" ht="15.75" customHeight="1">
      <c r="A247" s="15"/>
      <c r="B247" s="15"/>
      <c r="C247" s="15"/>
      <c r="D247" s="15"/>
      <c r="E247" s="15"/>
      <c r="F247" s="15"/>
      <c r="G247" s="15"/>
      <c r="H247" s="15"/>
    </row>
    <row r="248" spans="1:8" ht="15.75" customHeight="1">
      <c r="A248" s="15"/>
      <c r="B248" s="15"/>
      <c r="C248" s="15"/>
      <c r="D248" s="15"/>
      <c r="E248" s="15"/>
      <c r="F248" s="15"/>
      <c r="G248" s="15"/>
      <c r="H248" s="15"/>
    </row>
    <row r="249" spans="1:8" ht="15.75" customHeight="1">
      <c r="A249" s="15"/>
      <c r="B249" s="15"/>
      <c r="C249" s="15"/>
      <c r="D249" s="15"/>
      <c r="E249" s="15"/>
      <c r="F249" s="15"/>
      <c r="G249" s="15"/>
      <c r="H249" s="15"/>
    </row>
    <row r="250" spans="1:8" ht="15.75" customHeight="1">
      <c r="A250" s="15"/>
      <c r="B250" s="15"/>
      <c r="C250" s="15"/>
      <c r="D250" s="15"/>
      <c r="E250" s="15"/>
      <c r="F250" s="15"/>
      <c r="G250" s="15"/>
      <c r="H250" s="15"/>
    </row>
    <row r="251" spans="1:8" ht="15.75" customHeight="1">
      <c r="A251" s="15"/>
      <c r="B251" s="15"/>
      <c r="C251" s="15"/>
      <c r="D251" s="15"/>
      <c r="E251" s="15"/>
      <c r="F251" s="15"/>
      <c r="G251" s="15"/>
      <c r="H251" s="15"/>
    </row>
    <row r="252" spans="1:8" ht="15.75" customHeight="1">
      <c r="A252" s="15"/>
      <c r="B252" s="15"/>
      <c r="C252" s="15"/>
      <c r="D252" s="15"/>
      <c r="E252" s="15"/>
      <c r="F252" s="15"/>
      <c r="G252" s="15"/>
      <c r="H252" s="15"/>
    </row>
    <row r="253" spans="1:8" ht="15.75" customHeight="1">
      <c r="A253" s="15"/>
      <c r="B253" s="15"/>
      <c r="C253" s="15"/>
      <c r="D253" s="15"/>
      <c r="E253" s="15"/>
      <c r="F253" s="15"/>
      <c r="G253" s="15"/>
      <c r="H253" s="15"/>
    </row>
    <row r="254" spans="1:8" ht="15.75" customHeight="1">
      <c r="A254" s="15"/>
      <c r="B254" s="15"/>
      <c r="C254" s="15"/>
      <c r="D254" s="15"/>
      <c r="E254" s="15"/>
      <c r="F254" s="15"/>
      <c r="G254" s="15"/>
      <c r="H254" s="15"/>
    </row>
    <row r="255" spans="1:8" ht="15.75" customHeight="1">
      <c r="A255" s="15"/>
      <c r="B255" s="15"/>
      <c r="C255" s="15"/>
      <c r="D255" s="15"/>
      <c r="E255" s="15"/>
      <c r="F255" s="15"/>
      <c r="G255" s="15"/>
      <c r="H255" s="15"/>
    </row>
    <row r="256" spans="1:8" ht="15.75" customHeight="1">
      <c r="A256" s="15"/>
      <c r="B256" s="15"/>
      <c r="C256" s="15"/>
      <c r="D256" s="15"/>
      <c r="E256" s="15"/>
      <c r="F256" s="15"/>
      <c r="G256" s="15"/>
      <c r="H256" s="15"/>
    </row>
    <row r="257" spans="1:8" ht="15.75" customHeight="1">
      <c r="A257" s="15"/>
      <c r="B257" s="15"/>
      <c r="C257" s="15"/>
      <c r="D257" s="15"/>
      <c r="E257" s="15"/>
      <c r="F257" s="15"/>
      <c r="G257" s="15"/>
      <c r="H257" s="15"/>
    </row>
    <row r="258" spans="1:8" ht="15.75" customHeight="1">
      <c r="A258" s="15"/>
      <c r="B258" s="15"/>
      <c r="C258" s="15"/>
      <c r="D258" s="15"/>
      <c r="E258" s="15"/>
      <c r="F258" s="15"/>
      <c r="G258" s="15"/>
      <c r="H258" s="15"/>
    </row>
    <row r="259" spans="1:8" ht="15.75" customHeight="1">
      <c r="A259" s="15"/>
      <c r="B259" s="15"/>
      <c r="C259" s="15"/>
      <c r="D259" s="15"/>
      <c r="E259" s="15"/>
      <c r="F259" s="15"/>
      <c r="G259" s="15"/>
      <c r="H259" s="15"/>
    </row>
    <row r="260" spans="1:8" ht="15.75" customHeight="1">
      <c r="A260" s="15"/>
      <c r="B260" s="15"/>
      <c r="C260" s="15"/>
      <c r="D260" s="15"/>
      <c r="E260" s="15"/>
      <c r="F260" s="15"/>
      <c r="G260" s="15"/>
      <c r="H260" s="15"/>
    </row>
    <row r="261" spans="1:8" ht="15.75" customHeight="1">
      <c r="A261" s="15"/>
      <c r="B261" s="15"/>
      <c r="C261" s="15"/>
      <c r="D261" s="15"/>
      <c r="E261" s="15"/>
      <c r="F261" s="15"/>
      <c r="G261" s="15"/>
      <c r="H261" s="15"/>
    </row>
    <row r="262" spans="1:8" ht="15.75" customHeight="1">
      <c r="A262" s="15"/>
      <c r="B262" s="15"/>
      <c r="C262" s="15"/>
      <c r="D262" s="15"/>
      <c r="E262" s="15"/>
      <c r="F262" s="15"/>
      <c r="G262" s="15"/>
      <c r="H262" s="15"/>
    </row>
    <row r="263" spans="1:8" ht="15.75" customHeight="1">
      <c r="A263" s="15"/>
      <c r="B263" s="15"/>
      <c r="C263" s="15"/>
      <c r="D263" s="15"/>
      <c r="E263" s="15"/>
      <c r="F263" s="15"/>
      <c r="G263" s="15"/>
      <c r="H263" s="15"/>
    </row>
    <row r="264" spans="1:8" ht="15.75" customHeight="1">
      <c r="A264" s="15"/>
      <c r="B264" s="15"/>
      <c r="C264" s="15"/>
      <c r="D264" s="15"/>
      <c r="E264" s="15"/>
      <c r="F264" s="15"/>
      <c r="G264" s="15"/>
      <c r="H264" s="15"/>
    </row>
    <row r="265" spans="1:8" ht="15.75" customHeight="1">
      <c r="A265" s="15"/>
      <c r="B265" s="15"/>
      <c r="C265" s="15"/>
      <c r="D265" s="15"/>
      <c r="E265" s="15"/>
      <c r="F265" s="15"/>
      <c r="G265" s="15"/>
      <c r="H265" s="15"/>
    </row>
    <row r="266" spans="1:8" ht="15.75" customHeight="1">
      <c r="A266" s="15"/>
      <c r="B266" s="15"/>
      <c r="C266" s="15"/>
      <c r="D266" s="15"/>
      <c r="E266" s="15"/>
      <c r="F266" s="15"/>
      <c r="G266" s="15"/>
      <c r="H266" s="15"/>
    </row>
    <row r="267" spans="1:8" ht="15.75" customHeight="1">
      <c r="A267" s="15"/>
      <c r="B267" s="15"/>
      <c r="C267" s="15"/>
      <c r="D267" s="15"/>
      <c r="E267" s="15"/>
      <c r="F267" s="15"/>
      <c r="G267" s="15"/>
      <c r="H267" s="15"/>
    </row>
    <row r="268" spans="1:8" ht="15.75" customHeight="1">
      <c r="A268" s="15"/>
      <c r="B268" s="15"/>
      <c r="C268" s="15"/>
      <c r="D268" s="15"/>
      <c r="E268" s="15"/>
      <c r="F268" s="15"/>
      <c r="G268" s="15"/>
      <c r="H268" s="15"/>
    </row>
    <row r="269" spans="1:8" ht="15.75" customHeight="1">
      <c r="A269" s="15"/>
      <c r="B269" s="15"/>
      <c r="C269" s="15"/>
      <c r="D269" s="15"/>
      <c r="E269" s="15"/>
      <c r="F269" s="15"/>
      <c r="G269" s="15"/>
      <c r="H269" s="15"/>
    </row>
    <row r="270" spans="1:8" ht="15.75" customHeight="1">
      <c r="A270" s="15"/>
      <c r="B270" s="15"/>
      <c r="C270" s="15"/>
      <c r="D270" s="15"/>
      <c r="E270" s="15"/>
      <c r="F270" s="15"/>
      <c r="G270" s="15"/>
      <c r="H270" s="15"/>
    </row>
    <row r="271" spans="1:8" ht="15.75" customHeight="1">
      <c r="A271" s="15"/>
      <c r="B271" s="15"/>
      <c r="C271" s="15"/>
      <c r="D271" s="15"/>
      <c r="E271" s="15"/>
      <c r="F271" s="15"/>
      <c r="G271" s="15"/>
      <c r="H271" s="15"/>
    </row>
    <row r="272" spans="1:8" ht="15.75" customHeight="1">
      <c r="A272" s="15"/>
      <c r="B272" s="15"/>
      <c r="C272" s="15"/>
      <c r="D272" s="15"/>
      <c r="E272" s="15"/>
      <c r="F272" s="15"/>
      <c r="G272" s="15"/>
      <c r="H272" s="15"/>
    </row>
    <row r="273" spans="1:8" ht="15.75" customHeight="1">
      <c r="A273" s="15"/>
      <c r="B273" s="15"/>
      <c r="C273" s="15"/>
      <c r="D273" s="15"/>
      <c r="E273" s="15"/>
      <c r="F273" s="15"/>
      <c r="G273" s="15"/>
      <c r="H273" s="15"/>
    </row>
    <row r="274" spans="1:8" ht="15.75" customHeight="1">
      <c r="A274" s="15"/>
      <c r="B274" s="15"/>
      <c r="C274" s="15"/>
      <c r="D274" s="15"/>
      <c r="E274" s="15"/>
      <c r="F274" s="15"/>
      <c r="G274" s="15"/>
      <c r="H274" s="15"/>
    </row>
    <row r="275" spans="1:8" ht="15.75" customHeight="1">
      <c r="A275" s="15"/>
      <c r="B275" s="15"/>
      <c r="C275" s="15"/>
      <c r="D275" s="15"/>
      <c r="E275" s="15"/>
      <c r="F275" s="15"/>
      <c r="G275" s="15"/>
      <c r="H275" s="15"/>
    </row>
    <row r="276" spans="1:8" ht="15.75" customHeight="1">
      <c r="A276" s="15"/>
      <c r="B276" s="15"/>
      <c r="C276" s="15"/>
      <c r="D276" s="15"/>
      <c r="E276" s="15"/>
      <c r="F276" s="15"/>
      <c r="G276" s="15"/>
      <c r="H276" s="15"/>
    </row>
    <row r="277" spans="1:8" ht="15.75" customHeight="1">
      <c r="A277" s="15"/>
      <c r="B277" s="15"/>
      <c r="C277" s="15"/>
      <c r="D277" s="15"/>
      <c r="E277" s="15"/>
      <c r="F277" s="15"/>
      <c r="G277" s="15"/>
      <c r="H277" s="15"/>
    </row>
    <row r="278" spans="1:8" ht="15.75" customHeight="1">
      <c r="A278" s="15"/>
      <c r="B278" s="15"/>
      <c r="C278" s="15"/>
      <c r="D278" s="15"/>
      <c r="E278" s="15"/>
      <c r="F278" s="15"/>
      <c r="G278" s="15"/>
      <c r="H278" s="15"/>
    </row>
    <row r="279" spans="1:8" ht="15.75" customHeight="1">
      <c r="A279" s="15"/>
      <c r="B279" s="15"/>
      <c r="C279" s="15"/>
      <c r="D279" s="15"/>
      <c r="E279" s="15"/>
      <c r="F279" s="15"/>
      <c r="G279" s="15"/>
      <c r="H279" s="15"/>
    </row>
    <row r="280" spans="1:8" ht="15.75" customHeight="1">
      <c r="A280" s="15"/>
      <c r="B280" s="15"/>
      <c r="C280" s="15"/>
      <c r="D280" s="15"/>
      <c r="E280" s="15"/>
      <c r="F280" s="15"/>
      <c r="G280" s="15"/>
      <c r="H280" s="15"/>
    </row>
    <row r="281" spans="1:8" ht="15.75" customHeight="1">
      <c r="A281" s="15"/>
      <c r="B281" s="15"/>
      <c r="C281" s="15"/>
      <c r="D281" s="15"/>
      <c r="E281" s="15"/>
      <c r="F281" s="15"/>
      <c r="G281" s="15"/>
      <c r="H281" s="15"/>
    </row>
    <row r="282" spans="1:8" ht="15.75" customHeight="1">
      <c r="A282" s="15"/>
      <c r="B282" s="15"/>
      <c r="C282" s="15"/>
      <c r="D282" s="15"/>
      <c r="E282" s="15"/>
      <c r="F282" s="15"/>
      <c r="G282" s="15"/>
      <c r="H282" s="15"/>
    </row>
    <row r="283" spans="1:8" ht="15.75" customHeight="1">
      <c r="A283" s="15"/>
      <c r="B283" s="15"/>
      <c r="C283" s="15"/>
      <c r="D283" s="15"/>
      <c r="E283" s="15"/>
      <c r="F283" s="15"/>
      <c r="G283" s="15"/>
      <c r="H283" s="15"/>
    </row>
    <row r="284" spans="1:8" ht="15.75" customHeight="1">
      <c r="A284" s="15"/>
      <c r="B284" s="15"/>
      <c r="C284" s="15"/>
      <c r="D284" s="15"/>
      <c r="E284" s="15"/>
      <c r="F284" s="15"/>
      <c r="G284" s="15"/>
      <c r="H284" s="15"/>
    </row>
    <row r="285" spans="1:8" ht="15.75" customHeight="1">
      <c r="A285" s="15"/>
      <c r="B285" s="15"/>
      <c r="C285" s="15"/>
      <c r="D285" s="15"/>
      <c r="E285" s="15"/>
      <c r="F285" s="15"/>
      <c r="G285" s="15"/>
      <c r="H285" s="15"/>
    </row>
    <row r="286" spans="1:8" ht="15.75" customHeight="1">
      <c r="A286" s="15"/>
      <c r="B286" s="15"/>
      <c r="C286" s="15"/>
      <c r="D286" s="15"/>
      <c r="E286" s="15"/>
      <c r="F286" s="15"/>
      <c r="G286" s="15"/>
      <c r="H286" s="15"/>
    </row>
    <row r="287" spans="1:8" ht="15.75" customHeight="1">
      <c r="A287" s="15"/>
      <c r="B287" s="15"/>
      <c r="C287" s="15"/>
      <c r="D287" s="15"/>
      <c r="E287" s="15"/>
      <c r="F287" s="15"/>
      <c r="G287" s="15"/>
      <c r="H287" s="15"/>
    </row>
    <row r="288" spans="1:8" ht="15.75" customHeight="1">
      <c r="A288" s="15"/>
      <c r="B288" s="15"/>
      <c r="C288" s="15"/>
      <c r="D288" s="15"/>
      <c r="E288" s="15"/>
      <c r="F288" s="15"/>
      <c r="G288" s="15"/>
      <c r="H288" s="15"/>
    </row>
    <row r="289" spans="1:8" ht="15.75" customHeight="1">
      <c r="A289" s="15"/>
      <c r="B289" s="15"/>
      <c r="C289" s="15"/>
      <c r="D289" s="15"/>
      <c r="E289" s="15"/>
      <c r="F289" s="15"/>
      <c r="G289" s="15"/>
      <c r="H289" s="15"/>
    </row>
    <row r="290" spans="1:8" ht="15.75" customHeight="1">
      <c r="A290" s="15"/>
      <c r="B290" s="15"/>
      <c r="C290" s="15"/>
      <c r="D290" s="15"/>
      <c r="E290" s="15"/>
      <c r="F290" s="15"/>
      <c r="G290" s="15"/>
      <c r="H290" s="15"/>
    </row>
    <row r="291" spans="1:8" ht="15.75" customHeight="1">
      <c r="A291" s="15"/>
      <c r="B291" s="15"/>
      <c r="C291" s="15"/>
      <c r="D291" s="15"/>
      <c r="E291" s="15"/>
      <c r="F291" s="15"/>
      <c r="G291" s="15"/>
      <c r="H291" s="15"/>
    </row>
    <row r="292" spans="1:8" ht="15.75" customHeight="1">
      <c r="A292" s="15"/>
      <c r="B292" s="15"/>
      <c r="C292" s="15"/>
      <c r="D292" s="15"/>
      <c r="E292" s="15"/>
      <c r="F292" s="15"/>
      <c r="G292" s="15"/>
      <c r="H292" s="15"/>
    </row>
    <row r="293" spans="1:8" ht="15.75" customHeight="1">
      <c r="A293" s="15"/>
      <c r="B293" s="15"/>
      <c r="C293" s="15"/>
      <c r="D293" s="15"/>
      <c r="E293" s="15"/>
      <c r="F293" s="15"/>
      <c r="G293" s="15"/>
      <c r="H293" s="15"/>
    </row>
    <row r="294" spans="1:8" ht="15.75" customHeight="1">
      <c r="A294" s="15"/>
      <c r="B294" s="15"/>
      <c r="C294" s="15"/>
      <c r="D294" s="15"/>
      <c r="E294" s="15"/>
      <c r="F294" s="15"/>
      <c r="G294" s="15"/>
      <c r="H294" s="15"/>
    </row>
    <row r="295" spans="1:8" ht="15.75" customHeight="1">
      <c r="A295" s="15"/>
      <c r="B295" s="15"/>
      <c r="C295" s="15"/>
      <c r="D295" s="15"/>
      <c r="E295" s="15"/>
      <c r="F295" s="15"/>
      <c r="G295" s="15"/>
      <c r="H295" s="15"/>
    </row>
    <row r="296" spans="1:8" ht="15.75" customHeight="1">
      <c r="A296" s="15"/>
      <c r="B296" s="15"/>
      <c r="C296" s="15"/>
      <c r="D296" s="15"/>
      <c r="E296" s="15"/>
      <c r="F296" s="15"/>
      <c r="G296" s="15"/>
      <c r="H296" s="15"/>
    </row>
    <row r="297" spans="1:8" ht="15.75" customHeight="1">
      <c r="A297" s="15"/>
      <c r="B297" s="15"/>
      <c r="C297" s="15"/>
      <c r="D297" s="15"/>
      <c r="E297" s="15"/>
      <c r="F297" s="15"/>
      <c r="G297" s="15"/>
      <c r="H297" s="15"/>
    </row>
    <row r="298" spans="1:8" ht="15.75" customHeight="1">
      <c r="A298" s="15"/>
      <c r="B298" s="15"/>
      <c r="C298" s="15"/>
      <c r="D298" s="15"/>
      <c r="E298" s="15"/>
      <c r="F298" s="15"/>
      <c r="G298" s="15"/>
      <c r="H298" s="15"/>
    </row>
    <row r="299" spans="1:8" ht="15.75" customHeight="1">
      <c r="A299" s="15"/>
      <c r="B299" s="15"/>
      <c r="C299" s="15"/>
      <c r="D299" s="15"/>
      <c r="E299" s="15"/>
      <c r="F299" s="15"/>
      <c r="G299" s="15"/>
      <c r="H299" s="15"/>
    </row>
    <row r="300" spans="1:8" ht="15.75" customHeight="1">
      <c r="A300" s="15"/>
      <c r="B300" s="15"/>
      <c r="C300" s="15"/>
      <c r="D300" s="15"/>
      <c r="E300" s="15"/>
      <c r="F300" s="15"/>
      <c r="G300" s="15"/>
      <c r="H300" s="15"/>
    </row>
    <row r="301" spans="1:8" ht="15.75" customHeight="1">
      <c r="A301" s="15"/>
      <c r="B301" s="15"/>
      <c r="C301" s="15"/>
      <c r="D301" s="15"/>
      <c r="E301" s="15"/>
      <c r="F301" s="15"/>
      <c r="G301" s="15"/>
      <c r="H301" s="15"/>
    </row>
    <row r="302" spans="1:8" ht="15.75" customHeight="1">
      <c r="A302" s="15"/>
      <c r="B302" s="15"/>
      <c r="C302" s="15"/>
      <c r="D302" s="15"/>
      <c r="E302" s="15"/>
      <c r="F302" s="15"/>
      <c r="G302" s="15"/>
      <c r="H302" s="15"/>
    </row>
    <row r="303" spans="1:8" ht="15.75" customHeight="1">
      <c r="A303" s="15"/>
      <c r="B303" s="15"/>
      <c r="C303" s="15"/>
      <c r="D303" s="15"/>
      <c r="E303" s="15"/>
      <c r="F303" s="15"/>
      <c r="G303" s="15"/>
      <c r="H303" s="15"/>
    </row>
    <row r="304" spans="1:8" ht="15.75" customHeight="1">
      <c r="A304" s="15"/>
      <c r="B304" s="15"/>
      <c r="C304" s="15"/>
      <c r="D304" s="15"/>
      <c r="E304" s="15"/>
      <c r="F304" s="15"/>
      <c r="G304" s="15"/>
      <c r="H304" s="15"/>
    </row>
    <row r="305" spans="1:8" ht="15.75" customHeight="1">
      <c r="A305" s="15"/>
      <c r="B305" s="15"/>
      <c r="C305" s="15"/>
      <c r="D305" s="15"/>
      <c r="E305" s="15"/>
      <c r="F305" s="15"/>
      <c r="G305" s="15"/>
      <c r="H305" s="15"/>
    </row>
    <row r="306" spans="1:8" ht="15.75" customHeight="1">
      <c r="A306" s="15"/>
      <c r="B306" s="15"/>
      <c r="C306" s="15"/>
      <c r="D306" s="15"/>
      <c r="E306" s="15"/>
      <c r="F306" s="15"/>
      <c r="G306" s="15"/>
      <c r="H306" s="15"/>
    </row>
    <row r="307" spans="1:8" ht="15.75" customHeight="1">
      <c r="A307" s="15"/>
      <c r="B307" s="15"/>
      <c r="C307" s="15"/>
      <c r="D307" s="15"/>
      <c r="E307" s="15"/>
      <c r="F307" s="15"/>
      <c r="G307" s="15"/>
      <c r="H307" s="15"/>
    </row>
    <row r="308" spans="1:8" ht="15.75" customHeight="1">
      <c r="A308" s="15"/>
      <c r="B308" s="15"/>
      <c r="C308" s="15"/>
      <c r="D308" s="15"/>
      <c r="E308" s="15"/>
      <c r="F308" s="15"/>
      <c r="G308" s="15"/>
      <c r="H308" s="15"/>
    </row>
    <row r="309" spans="1:8" ht="15.75" customHeight="1">
      <c r="A309" s="15"/>
      <c r="B309" s="15"/>
      <c r="C309" s="15"/>
      <c r="D309" s="15"/>
      <c r="E309" s="15"/>
      <c r="F309" s="15"/>
      <c r="G309" s="15"/>
      <c r="H309" s="15"/>
    </row>
    <row r="310" spans="1:8" ht="15.75" customHeight="1">
      <c r="A310" s="15"/>
      <c r="B310" s="15"/>
      <c r="C310" s="15"/>
      <c r="D310" s="15"/>
      <c r="E310" s="15"/>
      <c r="F310" s="15"/>
      <c r="G310" s="15"/>
      <c r="H310" s="15"/>
    </row>
    <row r="311" spans="1:8" ht="15.75" customHeight="1">
      <c r="A311" s="15"/>
      <c r="B311" s="15"/>
      <c r="C311" s="15"/>
      <c r="D311" s="15"/>
      <c r="E311" s="15"/>
      <c r="F311" s="15"/>
      <c r="G311" s="15"/>
      <c r="H311" s="15"/>
    </row>
    <row r="312" spans="1:8" ht="15.75" customHeight="1">
      <c r="A312" s="15"/>
      <c r="B312" s="15"/>
      <c r="C312" s="15"/>
      <c r="D312" s="15"/>
      <c r="E312" s="15"/>
      <c r="F312" s="15"/>
      <c r="G312" s="15"/>
      <c r="H312" s="15"/>
    </row>
    <row r="313" spans="1:8" ht="15.75" customHeight="1">
      <c r="A313" s="15"/>
      <c r="B313" s="15"/>
      <c r="C313" s="15"/>
      <c r="D313" s="15"/>
      <c r="E313" s="15"/>
      <c r="F313" s="15"/>
      <c r="G313" s="15"/>
      <c r="H313" s="15"/>
    </row>
    <row r="314" spans="1:8" ht="15.75" customHeight="1">
      <c r="A314" s="15"/>
      <c r="B314" s="15"/>
      <c r="C314" s="15"/>
      <c r="D314" s="15"/>
      <c r="E314" s="15"/>
      <c r="F314" s="15"/>
      <c r="G314" s="15"/>
      <c r="H314" s="15"/>
    </row>
    <row r="315" spans="1:8" ht="15.75" customHeight="1">
      <c r="A315" s="15"/>
      <c r="B315" s="15"/>
      <c r="C315" s="15"/>
      <c r="D315" s="15"/>
      <c r="E315" s="15"/>
      <c r="F315" s="15"/>
      <c r="G315" s="15"/>
      <c r="H315" s="15"/>
    </row>
    <row r="316" spans="1:8" ht="15.75" customHeight="1">
      <c r="A316" s="15"/>
      <c r="B316" s="15"/>
      <c r="C316" s="15"/>
      <c r="D316" s="15"/>
      <c r="E316" s="15"/>
      <c r="F316" s="15"/>
      <c r="G316" s="15"/>
      <c r="H316" s="15"/>
    </row>
    <row r="317" spans="1:8" ht="15.75" customHeight="1">
      <c r="A317" s="15"/>
      <c r="B317" s="15"/>
      <c r="C317" s="15"/>
      <c r="D317" s="15"/>
      <c r="E317" s="15"/>
      <c r="F317" s="15"/>
      <c r="G317" s="15"/>
      <c r="H317" s="15"/>
    </row>
    <row r="318" spans="1:8" ht="15.75" customHeight="1">
      <c r="A318" s="15"/>
      <c r="B318" s="15"/>
      <c r="C318" s="15"/>
      <c r="D318" s="15"/>
      <c r="E318" s="15"/>
      <c r="F318" s="15"/>
      <c r="G318" s="15"/>
      <c r="H318" s="15"/>
    </row>
    <row r="319" spans="1:8" ht="15.75" customHeight="1">
      <c r="A319" s="15"/>
      <c r="B319" s="15"/>
      <c r="C319" s="15"/>
      <c r="D319" s="15"/>
      <c r="E319" s="15"/>
      <c r="F319" s="15"/>
      <c r="G319" s="15"/>
      <c r="H319" s="15"/>
    </row>
    <row r="320" spans="1:8" ht="15.75" customHeight="1">
      <c r="A320" s="15"/>
      <c r="B320" s="15"/>
      <c r="C320" s="15"/>
      <c r="D320" s="15"/>
      <c r="E320" s="15"/>
      <c r="F320" s="15"/>
      <c r="G320" s="15"/>
      <c r="H320" s="15"/>
    </row>
    <row r="321" spans="1:8" ht="15.75" customHeight="1">
      <c r="A321" s="15"/>
      <c r="B321" s="15"/>
      <c r="C321" s="15"/>
      <c r="D321" s="15"/>
      <c r="E321" s="15"/>
      <c r="F321" s="15"/>
      <c r="G321" s="15"/>
      <c r="H321" s="15"/>
    </row>
    <row r="322" spans="1:8" ht="15.75" customHeight="1">
      <c r="A322" s="15"/>
      <c r="B322" s="15"/>
      <c r="C322" s="15"/>
      <c r="D322" s="15"/>
      <c r="E322" s="15"/>
      <c r="F322" s="15"/>
      <c r="G322" s="15"/>
      <c r="H322" s="15"/>
    </row>
    <row r="323" spans="1:8" ht="15.75" customHeight="1">
      <c r="A323" s="15"/>
      <c r="B323" s="15"/>
      <c r="C323" s="15"/>
      <c r="D323" s="15"/>
      <c r="E323" s="15"/>
      <c r="F323" s="15"/>
      <c r="G323" s="15"/>
      <c r="H323" s="15"/>
    </row>
    <row r="324" spans="1:8" ht="15.75" customHeight="1">
      <c r="A324" s="15"/>
      <c r="B324" s="15"/>
      <c r="C324" s="15"/>
      <c r="D324" s="15"/>
      <c r="E324" s="15"/>
      <c r="F324" s="15"/>
      <c r="G324" s="15"/>
      <c r="H324" s="15"/>
    </row>
    <row r="325" spans="1:8" ht="15.75" customHeight="1">
      <c r="A325" s="15"/>
      <c r="B325" s="15"/>
      <c r="C325" s="15"/>
      <c r="D325" s="15"/>
      <c r="E325" s="15"/>
      <c r="F325" s="15"/>
      <c r="G325" s="15"/>
      <c r="H325" s="15"/>
    </row>
    <row r="326" spans="1:8" ht="15.75" customHeight="1">
      <c r="A326" s="15"/>
      <c r="B326" s="15"/>
      <c r="C326" s="15"/>
      <c r="D326" s="15"/>
      <c r="E326" s="15"/>
      <c r="F326" s="15"/>
      <c r="G326" s="15"/>
      <c r="H326" s="15"/>
    </row>
    <row r="327" spans="1:8" ht="15.75" customHeight="1">
      <c r="A327" s="15"/>
      <c r="B327" s="15"/>
      <c r="C327" s="15"/>
      <c r="D327" s="15"/>
      <c r="E327" s="15"/>
      <c r="F327" s="15"/>
      <c r="G327" s="15"/>
      <c r="H327" s="15"/>
    </row>
    <row r="328" spans="1:8" ht="15.75" customHeight="1">
      <c r="A328" s="15"/>
      <c r="B328" s="15"/>
      <c r="C328" s="15"/>
      <c r="D328" s="15"/>
      <c r="E328" s="15"/>
      <c r="F328" s="15"/>
      <c r="G328" s="15"/>
      <c r="H328" s="15"/>
    </row>
    <row r="329" spans="1:8" ht="15.75" customHeight="1">
      <c r="A329" s="15"/>
      <c r="B329" s="15"/>
      <c r="C329" s="15"/>
      <c r="D329" s="15"/>
      <c r="E329" s="15"/>
      <c r="F329" s="15"/>
      <c r="G329" s="15"/>
      <c r="H329" s="15"/>
    </row>
    <row r="330" spans="1:8" ht="15.75" customHeight="1">
      <c r="A330" s="15"/>
      <c r="B330" s="15"/>
      <c r="C330" s="15"/>
      <c r="D330" s="15"/>
      <c r="E330" s="15"/>
      <c r="F330" s="15"/>
      <c r="G330" s="15"/>
      <c r="H330" s="15"/>
    </row>
    <row r="331" spans="1:8" ht="15.75" customHeight="1">
      <c r="A331" s="15"/>
      <c r="B331" s="15"/>
      <c r="C331" s="15"/>
      <c r="D331" s="15"/>
      <c r="E331" s="15"/>
      <c r="F331" s="15"/>
      <c r="G331" s="15"/>
      <c r="H331" s="15"/>
    </row>
    <row r="332" spans="1:8" ht="15.75" customHeight="1">
      <c r="A332" s="15"/>
      <c r="B332" s="15"/>
      <c r="C332" s="15"/>
      <c r="D332" s="15"/>
      <c r="E332" s="15"/>
      <c r="F332" s="15"/>
      <c r="G332" s="15"/>
      <c r="H332" s="15"/>
    </row>
    <row r="333" spans="1:8" ht="15.75" customHeight="1">
      <c r="A333" s="15"/>
      <c r="B333" s="15"/>
      <c r="C333" s="15"/>
      <c r="D333" s="15"/>
      <c r="E333" s="15"/>
      <c r="F333" s="15"/>
      <c r="G333" s="15"/>
      <c r="H333" s="15"/>
    </row>
    <row r="334" spans="1:8" ht="15.75" customHeight="1">
      <c r="A334" s="15"/>
      <c r="B334" s="15"/>
      <c r="C334" s="15"/>
      <c r="D334" s="15"/>
      <c r="E334" s="15"/>
      <c r="F334" s="15"/>
      <c r="G334" s="15"/>
      <c r="H334" s="15"/>
    </row>
    <row r="335" spans="1:8" ht="15.75" customHeight="1">
      <c r="A335" s="15"/>
      <c r="B335" s="15"/>
      <c r="C335" s="15"/>
      <c r="D335" s="15"/>
      <c r="E335" s="15"/>
      <c r="F335" s="15"/>
      <c r="G335" s="15"/>
      <c r="H335" s="15"/>
    </row>
    <row r="336" spans="1:8" ht="15.75" customHeight="1">
      <c r="A336" s="15"/>
      <c r="B336" s="15"/>
      <c r="C336" s="15"/>
      <c r="D336" s="15"/>
      <c r="E336" s="15"/>
      <c r="F336" s="15"/>
      <c r="G336" s="15"/>
      <c r="H336" s="15"/>
    </row>
    <row r="337" spans="1:8" ht="15.75" customHeight="1">
      <c r="A337" s="15"/>
      <c r="B337" s="15"/>
      <c r="C337" s="15"/>
      <c r="D337" s="15"/>
      <c r="E337" s="15"/>
      <c r="F337" s="15"/>
      <c r="G337" s="15"/>
      <c r="H337" s="15"/>
    </row>
    <row r="338" spans="1:8" ht="15.75" customHeight="1">
      <c r="A338" s="15"/>
      <c r="B338" s="15"/>
      <c r="C338" s="15"/>
      <c r="D338" s="15"/>
      <c r="E338" s="15"/>
      <c r="F338" s="15"/>
      <c r="G338" s="15"/>
      <c r="H338" s="15"/>
    </row>
    <row r="339" spans="1:8" ht="15.75" customHeight="1">
      <c r="A339" s="15"/>
      <c r="B339" s="15"/>
      <c r="C339" s="15"/>
      <c r="D339" s="15"/>
      <c r="E339" s="15"/>
      <c r="F339" s="15"/>
      <c r="G339" s="15"/>
      <c r="H339" s="15"/>
    </row>
    <row r="340" spans="1:8" ht="15.75" customHeight="1">
      <c r="A340" s="15"/>
      <c r="B340" s="15"/>
      <c r="C340" s="15"/>
      <c r="D340" s="15"/>
      <c r="E340" s="15"/>
      <c r="F340" s="15"/>
      <c r="G340" s="15"/>
      <c r="H340" s="15"/>
    </row>
    <row r="341" spans="1:8" ht="15.75" customHeight="1">
      <c r="A341" s="15"/>
      <c r="B341" s="15"/>
      <c r="C341" s="15"/>
      <c r="D341" s="15"/>
      <c r="E341" s="15"/>
      <c r="F341" s="15"/>
      <c r="G341" s="15"/>
      <c r="H341" s="15"/>
    </row>
    <row r="342" spans="1:8" ht="15.75" customHeight="1">
      <c r="A342" s="15"/>
      <c r="B342" s="15"/>
      <c r="C342" s="15"/>
      <c r="D342" s="15"/>
      <c r="E342" s="15"/>
      <c r="F342" s="15"/>
      <c r="G342" s="15"/>
      <c r="H342" s="15"/>
    </row>
    <row r="343" spans="1:8" ht="15.75" customHeight="1">
      <c r="A343" s="15"/>
      <c r="B343" s="15"/>
      <c r="C343" s="15"/>
      <c r="D343" s="15"/>
      <c r="E343" s="15"/>
      <c r="F343" s="15"/>
      <c r="G343" s="15"/>
      <c r="H343" s="15"/>
    </row>
    <row r="344" spans="1:8" ht="15.75" customHeight="1">
      <c r="A344" s="15"/>
      <c r="B344" s="15"/>
      <c r="C344" s="15"/>
      <c r="D344" s="15"/>
      <c r="E344" s="15"/>
      <c r="F344" s="15"/>
      <c r="G344" s="15"/>
      <c r="H344" s="15"/>
    </row>
    <row r="345" spans="1:8" ht="15.75" customHeight="1">
      <c r="A345" s="15"/>
      <c r="B345" s="15"/>
      <c r="C345" s="15"/>
      <c r="D345" s="15"/>
      <c r="E345" s="15"/>
      <c r="F345" s="15"/>
      <c r="G345" s="15"/>
      <c r="H345" s="15"/>
    </row>
    <row r="346" spans="1:8" ht="15.75" customHeight="1">
      <c r="A346" s="15"/>
      <c r="B346" s="15"/>
      <c r="C346" s="15"/>
      <c r="D346" s="15"/>
      <c r="E346" s="15"/>
      <c r="F346" s="15"/>
      <c r="G346" s="15"/>
      <c r="H346" s="15"/>
    </row>
    <row r="347" spans="1:8" ht="15.75" customHeight="1">
      <c r="A347" s="15"/>
      <c r="B347" s="15"/>
      <c r="C347" s="15"/>
      <c r="D347" s="15"/>
      <c r="E347" s="15"/>
      <c r="F347" s="15"/>
      <c r="G347" s="15"/>
      <c r="H347" s="15"/>
    </row>
    <row r="348" spans="1:8" ht="15.75" customHeight="1">
      <c r="A348" s="15"/>
      <c r="B348" s="15"/>
      <c r="C348" s="15"/>
      <c r="D348" s="15"/>
      <c r="E348" s="15"/>
      <c r="F348" s="15"/>
      <c r="G348" s="15"/>
      <c r="H348" s="15"/>
    </row>
    <row r="349" spans="1:8" ht="15.75" customHeight="1">
      <c r="A349" s="15"/>
      <c r="B349" s="15"/>
      <c r="C349" s="15"/>
      <c r="D349" s="15"/>
      <c r="E349" s="15"/>
      <c r="F349" s="15"/>
      <c r="G349" s="15"/>
      <c r="H349" s="15"/>
    </row>
    <row r="350" spans="1:8" ht="15.75" customHeight="1">
      <c r="A350" s="15"/>
      <c r="B350" s="15"/>
      <c r="C350" s="15"/>
      <c r="D350" s="15"/>
      <c r="E350" s="15"/>
      <c r="F350" s="15"/>
      <c r="G350" s="15"/>
      <c r="H350" s="15"/>
    </row>
    <row r="351" spans="1:8" ht="15.75" customHeight="1">
      <c r="A351" s="15"/>
      <c r="B351" s="15"/>
      <c r="C351" s="15"/>
      <c r="D351" s="15"/>
      <c r="E351" s="15"/>
      <c r="F351" s="15"/>
      <c r="G351" s="15"/>
      <c r="H351" s="15"/>
    </row>
    <row r="352" spans="1:8" ht="15.75" customHeight="1">
      <c r="A352" s="15"/>
      <c r="B352" s="15"/>
      <c r="C352" s="15"/>
      <c r="D352" s="15"/>
      <c r="E352" s="15"/>
      <c r="F352" s="15"/>
      <c r="G352" s="15"/>
      <c r="H352" s="15"/>
    </row>
    <row r="353" spans="1:8" ht="15.75" customHeight="1">
      <c r="A353" s="15"/>
      <c r="B353" s="15"/>
      <c r="C353" s="15"/>
      <c r="D353" s="15"/>
      <c r="E353" s="15"/>
      <c r="F353" s="15"/>
      <c r="G353" s="15"/>
      <c r="H353" s="15"/>
    </row>
    <row r="354" spans="1:8" ht="15.75" customHeight="1">
      <c r="A354" s="15"/>
      <c r="B354" s="15"/>
      <c r="C354" s="15"/>
      <c r="D354" s="15"/>
      <c r="E354" s="15"/>
      <c r="F354" s="15"/>
      <c r="G354" s="15"/>
      <c r="H354" s="15"/>
    </row>
    <row r="355" spans="1:8" ht="15.75" customHeight="1">
      <c r="A355" s="15"/>
      <c r="B355" s="15"/>
      <c r="C355" s="15"/>
      <c r="D355" s="15"/>
      <c r="E355" s="15"/>
      <c r="F355" s="15"/>
      <c r="G355" s="15"/>
      <c r="H355" s="15"/>
    </row>
    <row r="356" spans="1:8" ht="15.75" customHeight="1">
      <c r="A356" s="15"/>
      <c r="B356" s="15"/>
      <c r="C356" s="15"/>
      <c r="D356" s="15"/>
      <c r="E356" s="15"/>
      <c r="F356" s="15"/>
      <c r="G356" s="15"/>
      <c r="H356" s="15"/>
    </row>
    <row r="357" spans="1:8" ht="15.75" customHeight="1">
      <c r="A357" s="15"/>
      <c r="B357" s="15"/>
      <c r="C357" s="15"/>
      <c r="D357" s="15"/>
      <c r="E357" s="15"/>
      <c r="F357" s="15"/>
      <c r="G357" s="15"/>
      <c r="H357" s="15"/>
    </row>
    <row r="358" spans="1:8" ht="15.75" customHeight="1">
      <c r="A358" s="15"/>
      <c r="B358" s="15"/>
      <c r="C358" s="15"/>
      <c r="D358" s="15"/>
      <c r="E358" s="15"/>
      <c r="F358" s="15"/>
      <c r="G358" s="15"/>
      <c r="H358" s="15"/>
    </row>
    <row r="359" spans="1:8" ht="15.75" customHeight="1">
      <c r="A359" s="15"/>
      <c r="B359" s="15"/>
      <c r="C359" s="15"/>
      <c r="D359" s="15"/>
      <c r="E359" s="15"/>
      <c r="F359" s="15"/>
      <c r="G359" s="15"/>
      <c r="H359" s="15"/>
    </row>
    <row r="360" spans="1:8" ht="15.75" customHeight="1">
      <c r="A360" s="15"/>
      <c r="B360" s="15"/>
      <c r="C360" s="15"/>
      <c r="D360" s="15"/>
      <c r="E360" s="15"/>
      <c r="F360" s="15"/>
      <c r="G360" s="15"/>
      <c r="H360" s="15"/>
    </row>
    <row r="361" spans="1:8" ht="15.75" customHeight="1">
      <c r="A361" s="15"/>
      <c r="B361" s="15"/>
      <c r="C361" s="15"/>
      <c r="D361" s="15"/>
      <c r="E361" s="15"/>
      <c r="F361" s="15"/>
      <c r="G361" s="15"/>
      <c r="H361" s="15"/>
    </row>
    <row r="362" spans="1:8" ht="15.75" customHeight="1">
      <c r="A362" s="15"/>
      <c r="B362" s="15"/>
      <c r="C362" s="15"/>
      <c r="D362" s="15"/>
      <c r="E362" s="15"/>
      <c r="F362" s="15"/>
      <c r="G362" s="15"/>
      <c r="H362" s="15"/>
    </row>
    <row r="363" spans="1:8" ht="15.75" customHeight="1">
      <c r="A363" s="15"/>
      <c r="B363" s="15"/>
      <c r="C363" s="15"/>
      <c r="D363" s="15"/>
      <c r="E363" s="15"/>
      <c r="F363" s="15"/>
      <c r="G363" s="15"/>
      <c r="H363" s="15"/>
    </row>
    <row r="364" spans="1:8" ht="15.75" customHeight="1">
      <c r="A364" s="15"/>
      <c r="B364" s="15"/>
      <c r="C364" s="15"/>
      <c r="D364" s="15"/>
      <c r="E364" s="15"/>
      <c r="F364" s="15"/>
      <c r="G364" s="15"/>
      <c r="H364" s="15"/>
    </row>
    <row r="365" spans="1:8" ht="15.75" customHeight="1">
      <c r="A365" s="15"/>
      <c r="B365" s="15"/>
      <c r="C365" s="15"/>
      <c r="D365" s="15"/>
      <c r="E365" s="15"/>
      <c r="F365" s="15"/>
      <c r="G365" s="15"/>
      <c r="H365" s="15"/>
    </row>
    <row r="366" spans="1:8" ht="15.75" customHeight="1">
      <c r="A366" s="15"/>
      <c r="B366" s="15"/>
      <c r="C366" s="15"/>
      <c r="D366" s="15"/>
      <c r="E366" s="15"/>
      <c r="F366" s="15"/>
      <c r="G366" s="15"/>
      <c r="H366" s="15"/>
    </row>
    <row r="367" spans="1:8" ht="15.75" customHeight="1">
      <c r="A367" s="15"/>
      <c r="B367" s="15"/>
      <c r="C367" s="15"/>
      <c r="D367" s="15"/>
      <c r="E367" s="15"/>
      <c r="F367" s="15"/>
      <c r="G367" s="15"/>
      <c r="H367" s="15"/>
    </row>
    <row r="368" spans="1:8" ht="15.75" customHeight="1">
      <c r="A368" s="15"/>
      <c r="B368" s="15"/>
      <c r="C368" s="15"/>
      <c r="D368" s="15"/>
      <c r="E368" s="15"/>
      <c r="F368" s="15"/>
      <c r="G368" s="15"/>
      <c r="H368" s="15"/>
    </row>
    <row r="369" spans="1:8" ht="15.75" customHeight="1">
      <c r="A369" s="15"/>
      <c r="B369" s="15"/>
      <c r="C369" s="15"/>
      <c r="D369" s="15"/>
      <c r="E369" s="15"/>
      <c r="F369" s="15"/>
      <c r="G369" s="15"/>
      <c r="H369" s="15"/>
    </row>
    <row r="370" spans="1:8" ht="15.75" customHeight="1">
      <c r="A370" s="15"/>
      <c r="B370" s="15"/>
      <c r="C370" s="15"/>
      <c r="D370" s="15"/>
      <c r="E370" s="15"/>
      <c r="F370" s="15"/>
      <c r="G370" s="15"/>
      <c r="H370" s="15"/>
    </row>
    <row r="371" spans="1:8" ht="15.75" customHeight="1">
      <c r="A371" s="15"/>
      <c r="B371" s="15"/>
      <c r="C371" s="15"/>
      <c r="D371" s="15"/>
      <c r="E371" s="15"/>
      <c r="F371" s="15"/>
      <c r="G371" s="15"/>
      <c r="H371" s="15"/>
    </row>
    <row r="372" spans="1:8" ht="15.75" customHeight="1">
      <c r="A372" s="15"/>
      <c r="B372" s="15"/>
      <c r="C372" s="15"/>
      <c r="D372" s="15"/>
      <c r="E372" s="15"/>
      <c r="F372" s="15"/>
      <c r="G372" s="15"/>
      <c r="H372" s="15"/>
    </row>
    <row r="373" spans="1:8" ht="15.75" customHeight="1">
      <c r="A373" s="15"/>
      <c r="B373" s="15"/>
      <c r="C373" s="15"/>
      <c r="D373" s="15"/>
      <c r="E373" s="15"/>
      <c r="F373" s="15"/>
      <c r="G373" s="15"/>
      <c r="H373" s="15"/>
    </row>
    <row r="374" spans="1:8" ht="15.75" customHeight="1">
      <c r="A374" s="15"/>
      <c r="B374" s="15"/>
      <c r="C374" s="15"/>
      <c r="D374" s="15"/>
      <c r="E374" s="15"/>
      <c r="F374" s="15"/>
      <c r="G374" s="15"/>
      <c r="H374" s="15"/>
    </row>
    <row r="375" spans="1:8" ht="15.75" customHeight="1">
      <c r="A375" s="15"/>
      <c r="B375" s="15"/>
      <c r="C375" s="15"/>
      <c r="D375" s="15"/>
      <c r="E375" s="15"/>
      <c r="F375" s="15"/>
      <c r="G375" s="15"/>
      <c r="H375" s="15"/>
    </row>
    <row r="376" spans="1:8" ht="15.75" customHeight="1">
      <c r="A376" s="15"/>
      <c r="B376" s="15"/>
      <c r="C376" s="15"/>
      <c r="D376" s="15"/>
      <c r="E376" s="15"/>
      <c r="F376" s="15"/>
      <c r="G376" s="15"/>
      <c r="H376" s="15"/>
    </row>
    <row r="377" spans="1:8" ht="15.75" customHeight="1">
      <c r="A377" s="15"/>
      <c r="B377" s="15"/>
      <c r="C377" s="15"/>
      <c r="D377" s="15"/>
      <c r="E377" s="15"/>
      <c r="F377" s="15"/>
      <c r="G377" s="15"/>
      <c r="H377" s="15"/>
    </row>
    <row r="378" spans="1:8" ht="15.75" customHeight="1">
      <c r="A378" s="15"/>
      <c r="B378" s="15"/>
      <c r="C378" s="15"/>
      <c r="D378" s="15"/>
      <c r="E378" s="15"/>
      <c r="F378" s="15"/>
      <c r="G378" s="15"/>
      <c r="H378" s="15"/>
    </row>
    <row r="379" spans="1:8" ht="15.75" customHeight="1">
      <c r="A379" s="15"/>
      <c r="B379" s="15"/>
      <c r="C379" s="15"/>
      <c r="D379" s="15"/>
      <c r="E379" s="15"/>
      <c r="F379" s="15"/>
      <c r="G379" s="15"/>
      <c r="H379" s="15"/>
    </row>
    <row r="380" spans="1:8" ht="15.75" customHeight="1">
      <c r="A380" s="15"/>
      <c r="B380" s="15"/>
      <c r="C380" s="15"/>
      <c r="D380" s="15"/>
      <c r="E380" s="15"/>
      <c r="F380" s="15"/>
      <c r="G380" s="15"/>
      <c r="H380" s="15"/>
    </row>
    <row r="381" spans="1:8" ht="15.75" customHeight="1">
      <c r="A381" s="15"/>
      <c r="B381" s="15"/>
      <c r="C381" s="15"/>
      <c r="D381" s="15"/>
      <c r="E381" s="15"/>
      <c r="F381" s="15"/>
      <c r="G381" s="15"/>
      <c r="H381" s="15"/>
    </row>
    <row r="382" spans="1:8" ht="15.75" customHeight="1">
      <c r="A382" s="15"/>
      <c r="B382" s="15"/>
      <c r="C382" s="15"/>
      <c r="D382" s="15"/>
      <c r="E382" s="15"/>
      <c r="F382" s="15"/>
      <c r="G382" s="15"/>
      <c r="H382" s="15"/>
    </row>
    <row r="383" spans="1:8" ht="15.75" customHeight="1">
      <c r="A383" s="15"/>
      <c r="B383" s="15"/>
      <c r="C383" s="15"/>
      <c r="D383" s="15"/>
      <c r="E383" s="15"/>
      <c r="F383" s="15"/>
      <c r="G383" s="15"/>
      <c r="H383" s="15"/>
    </row>
    <row r="384" spans="1:8" ht="15.75" customHeight="1">
      <c r="A384" s="15"/>
      <c r="B384" s="15"/>
      <c r="C384" s="15"/>
      <c r="D384" s="15"/>
      <c r="E384" s="15"/>
      <c r="F384" s="15"/>
      <c r="G384" s="15"/>
      <c r="H384" s="15"/>
    </row>
    <row r="385" spans="1:8" ht="15.75" customHeight="1">
      <c r="A385" s="15"/>
      <c r="B385" s="15"/>
      <c r="C385" s="15"/>
      <c r="D385" s="15"/>
      <c r="E385" s="15"/>
      <c r="F385" s="15"/>
      <c r="G385" s="15"/>
      <c r="H385" s="15"/>
    </row>
    <row r="386" spans="1:8" ht="15.75" customHeight="1">
      <c r="A386" s="15"/>
      <c r="B386" s="15"/>
      <c r="C386" s="15"/>
      <c r="D386" s="15"/>
      <c r="E386" s="15"/>
      <c r="F386" s="15"/>
      <c r="G386" s="15"/>
      <c r="H386" s="15"/>
    </row>
    <row r="387" spans="1:8" ht="15.75" customHeight="1">
      <c r="A387" s="15"/>
      <c r="B387" s="15"/>
      <c r="C387" s="15"/>
      <c r="D387" s="15"/>
      <c r="E387" s="15"/>
      <c r="F387" s="15"/>
      <c r="G387" s="15"/>
      <c r="H387" s="15"/>
    </row>
    <row r="388" spans="1:8" ht="15.75" customHeight="1">
      <c r="A388" s="15"/>
      <c r="B388" s="15"/>
      <c r="C388" s="15"/>
      <c r="D388" s="15"/>
      <c r="E388" s="15"/>
      <c r="F388" s="15"/>
      <c r="G388" s="15"/>
      <c r="H388" s="15"/>
    </row>
    <row r="389" spans="1:8" ht="15.75" customHeight="1">
      <c r="A389" s="15"/>
      <c r="B389" s="15"/>
      <c r="C389" s="15"/>
      <c r="D389" s="15"/>
      <c r="E389" s="15"/>
      <c r="F389" s="15"/>
      <c r="G389" s="15"/>
      <c r="H389" s="15"/>
    </row>
    <row r="390" spans="1:8" ht="15.75" customHeight="1">
      <c r="A390" s="15"/>
      <c r="B390" s="15"/>
      <c r="C390" s="15"/>
      <c r="D390" s="15"/>
      <c r="E390" s="15"/>
      <c r="F390" s="15"/>
      <c r="G390" s="15"/>
      <c r="H390" s="15"/>
    </row>
    <row r="391" spans="1:8" ht="15.75" customHeight="1">
      <c r="A391" s="15"/>
      <c r="B391" s="15"/>
      <c r="C391" s="15"/>
      <c r="D391" s="15"/>
      <c r="E391" s="15"/>
      <c r="F391" s="15"/>
      <c r="G391" s="15"/>
      <c r="H391" s="15"/>
    </row>
    <row r="392" spans="1:8" ht="15.75" customHeight="1">
      <c r="A392" s="15"/>
      <c r="B392" s="15"/>
      <c r="C392" s="15"/>
      <c r="D392" s="15"/>
      <c r="E392" s="15"/>
      <c r="F392" s="15"/>
      <c r="G392" s="15"/>
      <c r="H392" s="15"/>
    </row>
    <row r="393" spans="1:8" ht="15.75" customHeight="1">
      <c r="A393" s="15"/>
      <c r="B393" s="15"/>
      <c r="C393" s="15"/>
      <c r="D393" s="15"/>
      <c r="E393" s="15"/>
      <c r="F393" s="15"/>
      <c r="G393" s="15"/>
      <c r="H393" s="15"/>
    </row>
    <row r="394" spans="1:8" ht="15.75" customHeight="1">
      <c r="A394" s="15"/>
      <c r="B394" s="15"/>
      <c r="C394" s="15"/>
      <c r="D394" s="15"/>
      <c r="E394" s="15"/>
      <c r="F394" s="15"/>
      <c r="G394" s="15"/>
      <c r="H394" s="15"/>
    </row>
    <row r="395" spans="1:8" ht="15.75" customHeight="1">
      <c r="A395" s="15"/>
      <c r="B395" s="15"/>
      <c r="C395" s="15"/>
      <c r="D395" s="15"/>
      <c r="E395" s="15"/>
      <c r="F395" s="15"/>
      <c r="G395" s="15"/>
      <c r="H395" s="15"/>
    </row>
    <row r="396" spans="1:8" ht="15.75" customHeight="1">
      <c r="A396" s="15"/>
      <c r="B396" s="15"/>
      <c r="C396" s="15"/>
      <c r="D396" s="15"/>
      <c r="E396" s="15"/>
      <c r="F396" s="15"/>
      <c r="G396" s="15"/>
      <c r="H396" s="15"/>
    </row>
    <row r="397" spans="1:8" ht="15.75" customHeight="1">
      <c r="A397" s="15"/>
      <c r="B397" s="15"/>
      <c r="C397" s="15"/>
      <c r="D397" s="15"/>
      <c r="E397" s="15"/>
      <c r="F397" s="15"/>
      <c r="G397" s="15"/>
      <c r="H397" s="15"/>
    </row>
    <row r="398" spans="1:8" ht="15.75" customHeight="1">
      <c r="A398" s="15"/>
      <c r="B398" s="15"/>
      <c r="C398" s="15"/>
      <c r="D398" s="15"/>
      <c r="E398" s="15"/>
      <c r="F398" s="15"/>
      <c r="G398" s="15"/>
      <c r="H398" s="15"/>
    </row>
    <row r="399" spans="1:8" ht="15.75" customHeight="1">
      <c r="A399" s="15"/>
      <c r="B399" s="15"/>
      <c r="C399" s="15"/>
      <c r="D399" s="15"/>
      <c r="E399" s="15"/>
      <c r="F399" s="15"/>
      <c r="G399" s="15"/>
      <c r="H399" s="15"/>
    </row>
    <row r="400" spans="1:8" ht="15.75" customHeight="1">
      <c r="A400" s="15"/>
      <c r="B400" s="15"/>
      <c r="C400" s="15"/>
      <c r="D400" s="15"/>
      <c r="E400" s="15"/>
      <c r="F400" s="15"/>
      <c r="G400" s="15"/>
      <c r="H400" s="15"/>
    </row>
    <row r="401" spans="1:8" ht="15.75" customHeight="1">
      <c r="A401" s="15"/>
      <c r="B401" s="15"/>
      <c r="C401" s="15"/>
      <c r="D401" s="15"/>
      <c r="E401" s="15"/>
      <c r="F401" s="15"/>
      <c r="G401" s="15"/>
      <c r="H401" s="15"/>
    </row>
    <row r="402" spans="1:8" ht="15.75" customHeight="1">
      <c r="A402" s="15"/>
      <c r="B402" s="15"/>
      <c r="C402" s="15"/>
      <c r="D402" s="15"/>
      <c r="E402" s="15"/>
      <c r="F402" s="15"/>
      <c r="G402" s="15"/>
      <c r="H402" s="15"/>
    </row>
    <row r="403" spans="1:8" ht="15.75" customHeight="1">
      <c r="A403" s="15"/>
      <c r="B403" s="15"/>
      <c r="C403" s="15"/>
      <c r="D403" s="15"/>
      <c r="E403" s="15"/>
      <c r="F403" s="15"/>
      <c r="G403" s="15"/>
      <c r="H403" s="15"/>
    </row>
    <row r="404" spans="1:8" ht="15.75" customHeight="1">
      <c r="A404" s="15"/>
      <c r="B404" s="15"/>
      <c r="C404" s="15"/>
      <c r="D404" s="15"/>
      <c r="E404" s="15"/>
      <c r="F404" s="15"/>
      <c r="G404" s="15"/>
      <c r="H404" s="15"/>
    </row>
    <row r="405" spans="1:8" ht="15.75" customHeight="1">
      <c r="A405" s="15"/>
      <c r="B405" s="15"/>
      <c r="C405" s="15"/>
      <c r="D405" s="15"/>
      <c r="E405" s="15"/>
      <c r="F405" s="15"/>
      <c r="G405" s="15"/>
      <c r="H405" s="15"/>
    </row>
    <row r="406" spans="1:8" ht="15.75" customHeight="1">
      <c r="A406" s="15"/>
      <c r="B406" s="15"/>
      <c r="C406" s="15"/>
      <c r="D406" s="15"/>
      <c r="E406" s="15"/>
      <c r="F406" s="15"/>
      <c r="G406" s="15"/>
      <c r="H406" s="15"/>
    </row>
    <row r="407" spans="1:8" ht="15.75" customHeight="1">
      <c r="A407" s="15"/>
      <c r="B407" s="15"/>
      <c r="C407" s="15"/>
      <c r="D407" s="15"/>
      <c r="E407" s="15"/>
      <c r="F407" s="15"/>
      <c r="G407" s="15"/>
      <c r="H407" s="15"/>
    </row>
    <row r="408" spans="1:8" ht="15.75" customHeight="1">
      <c r="A408" s="15"/>
      <c r="B408" s="15"/>
      <c r="C408" s="15"/>
      <c r="D408" s="15"/>
      <c r="E408" s="15"/>
      <c r="F408" s="15"/>
      <c r="G408" s="15"/>
      <c r="H408" s="15"/>
    </row>
    <row r="409" spans="1:8" ht="15.75" customHeight="1">
      <c r="A409" s="15"/>
      <c r="B409" s="15"/>
      <c r="C409" s="15"/>
      <c r="D409" s="15"/>
      <c r="E409" s="15"/>
      <c r="F409" s="15"/>
      <c r="G409" s="15"/>
      <c r="H409" s="15"/>
    </row>
    <row r="410" spans="1:8" ht="15.75" customHeight="1">
      <c r="A410" s="15"/>
      <c r="B410" s="15"/>
      <c r="C410" s="15"/>
      <c r="D410" s="15"/>
      <c r="E410" s="15"/>
      <c r="F410" s="15"/>
      <c r="G410" s="15"/>
      <c r="H410" s="15"/>
    </row>
    <row r="411" spans="1:8" ht="15.75" customHeight="1">
      <c r="A411" s="15"/>
      <c r="B411" s="15"/>
      <c r="C411" s="15"/>
      <c r="D411" s="15"/>
      <c r="E411" s="15"/>
      <c r="F411" s="15"/>
      <c r="G411" s="15"/>
      <c r="H411" s="15"/>
    </row>
    <row r="412" spans="1:8" ht="15.75" customHeight="1">
      <c r="A412" s="15"/>
      <c r="B412" s="15"/>
      <c r="C412" s="15"/>
      <c r="D412" s="15"/>
      <c r="E412" s="15"/>
      <c r="F412" s="15"/>
      <c r="G412" s="15"/>
      <c r="H412" s="15"/>
    </row>
    <row r="413" spans="1:8" ht="15.75" customHeight="1">
      <c r="A413" s="15"/>
      <c r="B413" s="15"/>
      <c r="C413" s="15"/>
      <c r="D413" s="15"/>
      <c r="E413" s="15"/>
      <c r="F413" s="15"/>
      <c r="G413" s="15"/>
      <c r="H413" s="15"/>
    </row>
    <row r="414" spans="1:8" ht="15.75" customHeight="1">
      <c r="A414" s="15"/>
      <c r="B414" s="15"/>
      <c r="C414" s="15"/>
      <c r="D414" s="15"/>
      <c r="E414" s="15"/>
      <c r="F414" s="15"/>
      <c r="G414" s="15"/>
      <c r="H414" s="15"/>
    </row>
    <row r="415" spans="1:8" ht="15.75" customHeight="1">
      <c r="A415" s="15"/>
      <c r="B415" s="15"/>
      <c r="C415" s="15"/>
      <c r="D415" s="15"/>
      <c r="E415" s="15"/>
      <c r="F415" s="15"/>
      <c r="G415" s="15"/>
      <c r="H415" s="15"/>
    </row>
    <row r="416" spans="1:8" ht="15.75" customHeight="1">
      <c r="A416" s="15"/>
      <c r="B416" s="15"/>
      <c r="C416" s="15"/>
      <c r="D416" s="15"/>
      <c r="E416" s="15"/>
      <c r="F416" s="15"/>
      <c r="G416" s="15"/>
      <c r="H416" s="15"/>
    </row>
    <row r="417" spans="1:8" ht="15.75" customHeight="1">
      <c r="A417" s="15"/>
      <c r="B417" s="15"/>
      <c r="C417" s="15"/>
      <c r="D417" s="15"/>
      <c r="E417" s="15"/>
      <c r="F417" s="15"/>
      <c r="G417" s="15"/>
      <c r="H417" s="15"/>
    </row>
    <row r="418" spans="1:8" ht="15.75" customHeight="1">
      <c r="A418" s="15"/>
      <c r="B418" s="15"/>
      <c r="C418" s="15"/>
      <c r="D418" s="15"/>
      <c r="E418" s="15"/>
      <c r="F418" s="15"/>
      <c r="G418" s="15"/>
      <c r="H418" s="15"/>
    </row>
    <row r="419" spans="1:8" ht="15.75" customHeight="1">
      <c r="A419" s="15"/>
      <c r="B419" s="15"/>
      <c r="C419" s="15"/>
      <c r="D419" s="15"/>
      <c r="E419" s="15"/>
      <c r="F419" s="15"/>
      <c r="G419" s="15"/>
      <c r="H419" s="15"/>
    </row>
    <row r="420" spans="1:8" ht="15.75" customHeight="1">
      <c r="A420" s="15"/>
      <c r="B420" s="15"/>
      <c r="C420" s="15"/>
      <c r="D420" s="15"/>
      <c r="E420" s="15"/>
      <c r="F420" s="15"/>
      <c r="G420" s="15"/>
      <c r="H420" s="15"/>
    </row>
    <row r="421" spans="1:8" ht="15.75" customHeight="1">
      <c r="A421" s="15"/>
      <c r="B421" s="15"/>
      <c r="C421" s="15"/>
      <c r="D421" s="15"/>
      <c r="E421" s="15"/>
      <c r="F421" s="15"/>
      <c r="G421" s="15"/>
      <c r="H421" s="15"/>
    </row>
    <row r="422" spans="1:8" ht="15.75" customHeight="1">
      <c r="A422" s="15"/>
      <c r="B422" s="15"/>
      <c r="C422" s="15"/>
      <c r="D422" s="15"/>
      <c r="E422" s="15"/>
      <c r="F422" s="15"/>
      <c r="G422" s="15"/>
      <c r="H422" s="15"/>
    </row>
    <row r="423" spans="1:8" ht="15.75" customHeight="1">
      <c r="A423" s="15"/>
      <c r="B423" s="15"/>
      <c r="C423" s="15"/>
      <c r="D423" s="15"/>
      <c r="E423" s="15"/>
      <c r="F423" s="15"/>
      <c r="G423" s="15"/>
      <c r="H423" s="15"/>
    </row>
    <row r="424" spans="1:8" ht="15.75" customHeight="1">
      <c r="A424" s="15"/>
      <c r="B424" s="15"/>
      <c r="C424" s="15"/>
      <c r="D424" s="15"/>
      <c r="E424" s="15"/>
      <c r="F424" s="15"/>
      <c r="G424" s="15"/>
      <c r="H424" s="15"/>
    </row>
    <row r="425" spans="1:8" ht="15.75" customHeight="1">
      <c r="A425" s="15"/>
      <c r="B425" s="15"/>
      <c r="C425" s="15"/>
      <c r="D425" s="15"/>
      <c r="E425" s="15"/>
      <c r="F425" s="15"/>
      <c r="G425" s="15"/>
      <c r="H425" s="15"/>
    </row>
    <row r="426" spans="1:8" ht="15.75" customHeight="1">
      <c r="A426" s="15"/>
      <c r="B426" s="15"/>
      <c r="C426" s="15"/>
      <c r="D426" s="15"/>
      <c r="E426" s="15"/>
      <c r="F426" s="15"/>
      <c r="G426" s="15"/>
      <c r="H426" s="15"/>
    </row>
    <row r="427" spans="1:8" ht="15.75" customHeight="1">
      <c r="A427" s="15"/>
      <c r="B427" s="15"/>
      <c r="C427" s="15"/>
      <c r="D427" s="15"/>
      <c r="E427" s="15"/>
      <c r="F427" s="15"/>
      <c r="G427" s="15"/>
      <c r="H427" s="15"/>
    </row>
    <row r="428" spans="1:8" ht="15.75" customHeight="1">
      <c r="A428" s="15"/>
      <c r="B428" s="15"/>
      <c r="C428" s="15"/>
      <c r="D428" s="15"/>
      <c r="E428" s="15"/>
      <c r="F428" s="15"/>
      <c r="G428" s="15"/>
      <c r="H428" s="15"/>
    </row>
    <row r="429" spans="1:8" ht="15.75" customHeight="1">
      <c r="A429" s="15"/>
      <c r="B429" s="15"/>
      <c r="C429" s="15"/>
      <c r="D429" s="15"/>
      <c r="E429" s="15"/>
      <c r="F429" s="15"/>
      <c r="G429" s="15"/>
      <c r="H429" s="15"/>
    </row>
    <row r="430" spans="1:8" ht="15.75" customHeight="1">
      <c r="A430" s="15"/>
      <c r="B430" s="15"/>
      <c r="C430" s="15"/>
      <c r="D430" s="15"/>
      <c r="E430" s="15"/>
      <c r="F430" s="15"/>
      <c r="G430" s="15"/>
      <c r="H430" s="15"/>
    </row>
    <row r="431" spans="1:8" ht="15.75" customHeight="1">
      <c r="A431" s="15"/>
      <c r="B431" s="15"/>
      <c r="C431" s="15"/>
      <c r="D431" s="15"/>
      <c r="E431" s="15"/>
      <c r="F431" s="15"/>
      <c r="G431" s="15"/>
      <c r="H431" s="15"/>
    </row>
    <row r="432" spans="1:8" ht="15.75" customHeight="1">
      <c r="A432" s="15"/>
      <c r="B432" s="15"/>
      <c r="C432" s="15"/>
      <c r="D432" s="15"/>
      <c r="E432" s="15"/>
      <c r="F432" s="15"/>
      <c r="G432" s="15"/>
      <c r="H432" s="15"/>
    </row>
    <row r="433" spans="1:8" ht="15.75" customHeight="1">
      <c r="A433" s="15"/>
      <c r="B433" s="15"/>
      <c r="C433" s="15"/>
      <c r="D433" s="15"/>
      <c r="E433" s="15"/>
      <c r="F433" s="15"/>
      <c r="G433" s="15"/>
      <c r="H433" s="15"/>
    </row>
    <row r="434" spans="1:8" ht="15.75" customHeight="1">
      <c r="A434" s="15"/>
      <c r="B434" s="15"/>
      <c r="C434" s="15"/>
      <c r="D434" s="15"/>
      <c r="E434" s="15"/>
      <c r="F434" s="15"/>
      <c r="G434" s="15"/>
      <c r="H434" s="15"/>
    </row>
    <row r="435" spans="1:8" ht="15.75" customHeight="1">
      <c r="A435" s="15"/>
      <c r="B435" s="15"/>
      <c r="C435" s="15"/>
      <c r="D435" s="15"/>
      <c r="E435" s="15"/>
      <c r="F435" s="15"/>
      <c r="G435" s="15"/>
      <c r="H435" s="15"/>
    </row>
    <row r="436" spans="1:8" ht="15.75" customHeight="1">
      <c r="A436" s="15"/>
      <c r="B436" s="15"/>
      <c r="C436" s="15"/>
      <c r="D436" s="15"/>
      <c r="E436" s="15"/>
      <c r="F436" s="15"/>
      <c r="G436" s="15"/>
      <c r="H436" s="15"/>
    </row>
    <row r="437" spans="1:8" ht="15.75" customHeight="1">
      <c r="A437" s="15"/>
      <c r="B437" s="15"/>
      <c r="C437" s="15"/>
      <c r="D437" s="15"/>
      <c r="E437" s="15"/>
      <c r="F437" s="15"/>
      <c r="G437" s="15"/>
      <c r="H437" s="15"/>
    </row>
    <row r="438" spans="1:8" ht="15.75" customHeight="1">
      <c r="A438" s="15"/>
      <c r="B438" s="15"/>
      <c r="C438" s="15"/>
      <c r="D438" s="15"/>
      <c r="E438" s="15"/>
      <c r="F438" s="15"/>
      <c r="G438" s="15"/>
      <c r="H438" s="15"/>
    </row>
    <row r="439" spans="1:8" ht="15.75" customHeight="1">
      <c r="A439" s="15"/>
      <c r="B439" s="15"/>
      <c r="C439" s="15"/>
      <c r="D439" s="15"/>
      <c r="E439" s="15"/>
      <c r="F439" s="15"/>
      <c r="G439" s="15"/>
      <c r="H439" s="15"/>
    </row>
    <row r="440" spans="1:8" ht="15.75" customHeight="1">
      <c r="A440" s="15"/>
      <c r="B440" s="15"/>
      <c r="C440" s="15"/>
      <c r="D440" s="15"/>
      <c r="E440" s="15"/>
      <c r="F440" s="15"/>
      <c r="G440" s="15"/>
      <c r="H440" s="15"/>
    </row>
    <row r="441" spans="1:8" ht="15.75" customHeight="1">
      <c r="A441" s="15"/>
      <c r="B441" s="15"/>
      <c r="C441" s="15"/>
      <c r="D441" s="15"/>
      <c r="E441" s="15"/>
      <c r="F441" s="15"/>
      <c r="G441" s="15"/>
      <c r="H441" s="15"/>
    </row>
    <row r="442" spans="1:8" ht="15.75" customHeight="1">
      <c r="A442" s="15"/>
      <c r="B442" s="15"/>
      <c r="C442" s="15"/>
      <c r="D442" s="15"/>
      <c r="E442" s="15"/>
      <c r="F442" s="15"/>
      <c r="G442" s="15"/>
      <c r="H442" s="15"/>
    </row>
    <row r="443" spans="1:8" ht="15.75" customHeight="1">
      <c r="A443" s="15"/>
      <c r="B443" s="15"/>
      <c r="C443" s="15"/>
      <c r="D443" s="15"/>
      <c r="E443" s="15"/>
      <c r="F443" s="15"/>
      <c r="G443" s="15"/>
      <c r="H443" s="15"/>
    </row>
    <row r="444" spans="1:8" ht="15.75" customHeight="1">
      <c r="A444" s="15"/>
      <c r="B444" s="15"/>
      <c r="C444" s="15"/>
      <c r="D444" s="15"/>
      <c r="E444" s="15"/>
      <c r="F444" s="15"/>
      <c r="G444" s="15"/>
      <c r="H444" s="15"/>
    </row>
    <row r="445" spans="1:8" ht="15.75" customHeight="1">
      <c r="A445" s="15"/>
      <c r="B445" s="15"/>
      <c r="C445" s="15"/>
      <c r="D445" s="15"/>
      <c r="E445" s="15"/>
      <c r="F445" s="15"/>
      <c r="G445" s="15"/>
      <c r="H445" s="15"/>
    </row>
    <row r="446" spans="1:8" ht="15.75" customHeight="1">
      <c r="A446" s="15"/>
      <c r="B446" s="15"/>
      <c r="C446" s="15"/>
      <c r="D446" s="15"/>
      <c r="E446" s="15"/>
      <c r="F446" s="15"/>
      <c r="G446" s="15"/>
      <c r="H446" s="15"/>
    </row>
    <row r="447" spans="1:8" ht="15.75" customHeight="1">
      <c r="A447" s="15"/>
      <c r="B447" s="15"/>
      <c r="C447" s="15"/>
      <c r="D447" s="15"/>
      <c r="E447" s="15"/>
      <c r="F447" s="15"/>
      <c r="G447" s="15"/>
      <c r="H447" s="15"/>
    </row>
    <row r="448" spans="1:8" ht="15.75" customHeight="1">
      <c r="A448" s="15"/>
      <c r="B448" s="15"/>
      <c r="C448" s="15"/>
      <c r="D448" s="15"/>
      <c r="E448" s="15"/>
      <c r="F448" s="15"/>
      <c r="G448" s="15"/>
      <c r="H448" s="15"/>
    </row>
    <row r="449" spans="1:8" ht="15.75" customHeight="1">
      <c r="A449" s="15"/>
      <c r="B449" s="15"/>
      <c r="C449" s="15"/>
      <c r="D449" s="15"/>
      <c r="E449" s="15"/>
      <c r="F449" s="15"/>
      <c r="G449" s="15"/>
      <c r="H449" s="15"/>
    </row>
    <row r="450" spans="1:8" ht="15.75" customHeight="1">
      <c r="A450" s="15"/>
      <c r="B450" s="15"/>
      <c r="C450" s="15"/>
      <c r="D450" s="15"/>
      <c r="E450" s="15"/>
      <c r="F450" s="15"/>
      <c r="G450" s="15"/>
      <c r="H450" s="15"/>
    </row>
    <row r="451" spans="1:8" ht="15.75" customHeight="1">
      <c r="A451" s="15"/>
      <c r="B451" s="15"/>
      <c r="C451" s="15"/>
      <c r="D451" s="15"/>
      <c r="E451" s="15"/>
      <c r="F451" s="15"/>
      <c r="G451" s="15"/>
      <c r="H451" s="15"/>
    </row>
    <row r="452" spans="1:8" ht="15.75" customHeight="1">
      <c r="A452" s="15"/>
      <c r="B452" s="15"/>
      <c r="C452" s="15"/>
      <c r="D452" s="15"/>
      <c r="E452" s="15"/>
      <c r="F452" s="15"/>
      <c r="G452" s="15"/>
      <c r="H452" s="15"/>
    </row>
    <row r="453" spans="1:8" ht="15.75" customHeight="1">
      <c r="A453" s="15"/>
      <c r="B453" s="15"/>
      <c r="C453" s="15"/>
      <c r="D453" s="15"/>
      <c r="E453" s="15"/>
      <c r="F453" s="15"/>
      <c r="G453" s="15"/>
      <c r="H453" s="15"/>
    </row>
    <row r="454" spans="1:8" ht="15.75" customHeight="1">
      <c r="A454" s="15"/>
      <c r="B454" s="15"/>
      <c r="C454" s="15"/>
      <c r="D454" s="15"/>
      <c r="E454" s="15"/>
      <c r="F454" s="15"/>
      <c r="G454" s="15"/>
      <c r="H454" s="15"/>
    </row>
    <row r="455" spans="1:8" ht="15.75" customHeight="1">
      <c r="A455" s="15"/>
      <c r="B455" s="15"/>
      <c r="C455" s="15"/>
      <c r="D455" s="15"/>
      <c r="E455" s="15"/>
      <c r="F455" s="15"/>
      <c r="G455" s="15"/>
      <c r="H455" s="15"/>
    </row>
    <row r="456" spans="1:8" ht="15.75" customHeight="1">
      <c r="A456" s="15"/>
      <c r="B456" s="15"/>
      <c r="C456" s="15"/>
      <c r="D456" s="15"/>
      <c r="E456" s="15"/>
      <c r="F456" s="15"/>
      <c r="G456" s="15"/>
      <c r="H456" s="15"/>
    </row>
    <row r="457" spans="1:8" ht="15.75" customHeight="1">
      <c r="A457" s="15"/>
      <c r="B457" s="15"/>
      <c r="C457" s="15"/>
      <c r="D457" s="15"/>
      <c r="E457" s="15"/>
      <c r="F457" s="15"/>
      <c r="G457" s="15"/>
      <c r="H457" s="15"/>
    </row>
    <row r="458" spans="1:8" ht="15.75" customHeight="1">
      <c r="A458" s="15"/>
      <c r="B458" s="15"/>
      <c r="C458" s="15"/>
      <c r="D458" s="15"/>
      <c r="E458" s="15"/>
      <c r="F458" s="15"/>
      <c r="G458" s="15"/>
      <c r="H458" s="15"/>
    </row>
    <row r="459" spans="1:8" ht="15.75" customHeight="1">
      <c r="A459" s="15"/>
      <c r="B459" s="15"/>
      <c r="C459" s="15"/>
      <c r="D459" s="15"/>
      <c r="E459" s="15"/>
      <c r="F459" s="15"/>
      <c r="G459" s="15"/>
      <c r="H459" s="15"/>
    </row>
    <row r="460" spans="1:8" ht="15.75" customHeight="1">
      <c r="A460" s="15"/>
      <c r="B460" s="15"/>
      <c r="C460" s="15"/>
      <c r="D460" s="15"/>
      <c r="E460" s="15"/>
      <c r="F460" s="15"/>
      <c r="G460" s="15"/>
      <c r="H460" s="15"/>
    </row>
    <row r="461" spans="1:8" ht="15.75" customHeight="1">
      <c r="A461" s="15"/>
      <c r="B461" s="15"/>
      <c r="C461" s="15"/>
      <c r="D461" s="15"/>
      <c r="E461" s="15"/>
      <c r="F461" s="15"/>
      <c r="G461" s="15"/>
      <c r="H461" s="15"/>
    </row>
    <row r="462" spans="1:8" ht="15.75" customHeight="1">
      <c r="A462" s="15"/>
      <c r="B462" s="15"/>
      <c r="C462" s="15"/>
      <c r="D462" s="15"/>
      <c r="E462" s="15"/>
      <c r="F462" s="15"/>
      <c r="G462" s="15"/>
      <c r="H462" s="15"/>
    </row>
    <row r="463" spans="1:8" ht="15.75" customHeight="1">
      <c r="A463" s="15"/>
      <c r="B463" s="15"/>
      <c r="C463" s="15"/>
      <c r="D463" s="15"/>
      <c r="E463" s="15"/>
      <c r="F463" s="15"/>
      <c r="G463" s="15"/>
      <c r="H463" s="15"/>
    </row>
    <row r="464" spans="1:8" ht="15.75" customHeight="1">
      <c r="A464" s="15"/>
      <c r="B464" s="15"/>
      <c r="C464" s="15"/>
      <c r="D464" s="15"/>
      <c r="E464" s="15"/>
      <c r="F464" s="15"/>
      <c r="G464" s="15"/>
      <c r="H464" s="15"/>
    </row>
    <row r="465" spans="1:8" ht="15.75" customHeight="1">
      <c r="A465" s="15"/>
      <c r="B465" s="15"/>
      <c r="C465" s="15"/>
      <c r="D465" s="15"/>
      <c r="E465" s="15"/>
      <c r="F465" s="15"/>
      <c r="G465" s="15"/>
      <c r="H465" s="15"/>
    </row>
    <row r="466" spans="1:8" ht="15.75" customHeight="1">
      <c r="A466" s="15"/>
      <c r="B466" s="15"/>
      <c r="C466" s="15"/>
      <c r="D466" s="15"/>
      <c r="E466" s="15"/>
      <c r="F466" s="15"/>
      <c r="G466" s="15"/>
      <c r="H466" s="15"/>
    </row>
    <row r="467" spans="1:8" ht="15.75" customHeight="1">
      <c r="A467" s="15"/>
      <c r="B467" s="15"/>
      <c r="C467" s="15"/>
      <c r="D467" s="15"/>
      <c r="E467" s="15"/>
      <c r="F467" s="15"/>
      <c r="G467" s="15"/>
      <c r="H467" s="15"/>
    </row>
    <row r="468" spans="1:8" ht="15.75" customHeight="1">
      <c r="A468" s="15"/>
      <c r="B468" s="15"/>
      <c r="C468" s="15"/>
      <c r="D468" s="15"/>
      <c r="E468" s="15"/>
      <c r="F468" s="15"/>
      <c r="G468" s="15"/>
      <c r="H468" s="15"/>
    </row>
    <row r="469" spans="1:8" ht="15.75" customHeight="1">
      <c r="A469" s="15"/>
      <c r="B469" s="15"/>
      <c r="C469" s="15"/>
      <c r="D469" s="15"/>
      <c r="E469" s="15"/>
      <c r="F469" s="15"/>
      <c r="G469" s="15"/>
      <c r="H469" s="15"/>
    </row>
    <row r="470" spans="1:8" ht="15.75" customHeight="1">
      <c r="A470" s="15"/>
      <c r="B470" s="15"/>
      <c r="C470" s="15"/>
      <c r="D470" s="15"/>
      <c r="E470" s="15"/>
      <c r="F470" s="15"/>
      <c r="G470" s="15"/>
      <c r="H470" s="15"/>
    </row>
    <row r="471" spans="1:8" ht="15.75" customHeight="1">
      <c r="A471" s="15"/>
      <c r="B471" s="15"/>
      <c r="C471" s="15"/>
      <c r="D471" s="15"/>
      <c r="E471" s="15"/>
      <c r="F471" s="15"/>
      <c r="G471" s="15"/>
      <c r="H471" s="15"/>
    </row>
    <row r="472" spans="1:8" ht="15.75" customHeight="1">
      <c r="A472" s="15"/>
      <c r="B472" s="15"/>
      <c r="C472" s="15"/>
      <c r="D472" s="15"/>
      <c r="E472" s="15"/>
      <c r="F472" s="15"/>
      <c r="G472" s="15"/>
      <c r="H472" s="15"/>
    </row>
    <row r="473" spans="1:8" ht="15.75" customHeight="1">
      <c r="A473" s="15"/>
      <c r="B473" s="15"/>
      <c r="C473" s="15"/>
      <c r="D473" s="15"/>
      <c r="E473" s="15"/>
      <c r="F473" s="15"/>
      <c r="G473" s="15"/>
      <c r="H473" s="15"/>
    </row>
    <row r="474" spans="1:8" ht="15.75" customHeight="1">
      <c r="A474" s="15"/>
      <c r="B474" s="15"/>
      <c r="C474" s="15"/>
      <c r="D474" s="15"/>
      <c r="E474" s="15"/>
      <c r="F474" s="15"/>
      <c r="G474" s="15"/>
      <c r="H474" s="15"/>
    </row>
    <row r="475" spans="1:8" ht="15.75" customHeight="1">
      <c r="A475" s="15"/>
      <c r="B475" s="15"/>
      <c r="C475" s="15"/>
      <c r="D475" s="15"/>
      <c r="E475" s="15"/>
      <c r="F475" s="15"/>
      <c r="G475" s="15"/>
      <c r="H475" s="15"/>
    </row>
    <row r="476" spans="1:8" ht="15.75" customHeight="1">
      <c r="A476" s="15"/>
      <c r="B476" s="15"/>
      <c r="C476" s="15"/>
      <c r="D476" s="15"/>
      <c r="E476" s="15"/>
      <c r="F476" s="15"/>
      <c r="G476" s="15"/>
      <c r="H476" s="15"/>
    </row>
    <row r="477" spans="1:8" ht="15.75" customHeight="1">
      <c r="A477" s="15"/>
      <c r="B477" s="15"/>
      <c r="C477" s="15"/>
      <c r="D477" s="15"/>
      <c r="E477" s="15"/>
      <c r="F477" s="15"/>
      <c r="G477" s="15"/>
      <c r="H477" s="15"/>
    </row>
    <row r="478" spans="1:8" ht="15.75" customHeight="1">
      <c r="A478" s="15"/>
      <c r="B478" s="15"/>
      <c r="C478" s="15"/>
      <c r="D478" s="15"/>
      <c r="E478" s="15"/>
      <c r="F478" s="15"/>
      <c r="G478" s="15"/>
      <c r="H478" s="15"/>
    </row>
    <row r="479" spans="1:8" ht="15.75" customHeight="1">
      <c r="A479" s="15"/>
      <c r="B479" s="15"/>
      <c r="C479" s="15"/>
      <c r="D479" s="15"/>
      <c r="E479" s="15"/>
      <c r="F479" s="15"/>
      <c r="G479" s="15"/>
      <c r="H479" s="15"/>
    </row>
    <row r="480" spans="1:8" ht="15.75" customHeight="1">
      <c r="A480" s="15"/>
      <c r="B480" s="15"/>
      <c r="C480" s="15"/>
      <c r="D480" s="15"/>
      <c r="E480" s="15"/>
      <c r="F480" s="15"/>
      <c r="G480" s="15"/>
      <c r="H480" s="15"/>
    </row>
    <row r="481" spans="1:8" ht="15.75" customHeight="1">
      <c r="A481" s="15"/>
      <c r="B481" s="15"/>
      <c r="C481" s="15"/>
      <c r="D481" s="15"/>
      <c r="E481" s="15"/>
      <c r="F481" s="15"/>
      <c r="G481" s="15"/>
      <c r="H481" s="15"/>
    </row>
    <row r="482" spans="1:8" ht="15.75" customHeight="1">
      <c r="A482" s="15"/>
      <c r="B482" s="15"/>
      <c r="C482" s="15"/>
      <c r="D482" s="15"/>
      <c r="E482" s="15"/>
      <c r="F482" s="15"/>
      <c r="G482" s="15"/>
      <c r="H482" s="15"/>
    </row>
    <row r="483" spans="1:8" ht="15.75" customHeight="1">
      <c r="A483" s="15"/>
      <c r="B483" s="15"/>
      <c r="C483" s="15"/>
      <c r="D483" s="15"/>
      <c r="E483" s="15"/>
      <c r="F483" s="15"/>
      <c r="G483" s="15"/>
      <c r="H483" s="15"/>
    </row>
    <row r="484" spans="1:8" ht="15.75" customHeight="1">
      <c r="A484" s="15"/>
      <c r="B484" s="15"/>
      <c r="C484" s="15"/>
      <c r="D484" s="15"/>
      <c r="E484" s="15"/>
      <c r="F484" s="15"/>
      <c r="G484" s="15"/>
      <c r="H484" s="15"/>
    </row>
    <row r="485" spans="1:8" ht="15.75" customHeight="1">
      <c r="A485" s="15"/>
      <c r="B485" s="15"/>
      <c r="C485" s="15"/>
      <c r="D485" s="15"/>
      <c r="E485" s="15"/>
      <c r="F485" s="15"/>
      <c r="G485" s="15"/>
      <c r="H485" s="15"/>
    </row>
    <row r="486" spans="1:8" ht="15.75" customHeight="1">
      <c r="A486" s="15"/>
      <c r="B486" s="15"/>
      <c r="C486" s="15"/>
      <c r="D486" s="15"/>
      <c r="E486" s="15"/>
      <c r="F486" s="15"/>
      <c r="G486" s="15"/>
      <c r="H486" s="15"/>
    </row>
    <row r="487" spans="1:8" ht="15.75" customHeight="1">
      <c r="A487" s="15"/>
      <c r="B487" s="15"/>
      <c r="C487" s="15"/>
      <c r="D487" s="15"/>
      <c r="E487" s="15"/>
      <c r="F487" s="15"/>
      <c r="G487" s="15"/>
      <c r="H487" s="15"/>
    </row>
    <row r="488" spans="1:8" ht="15.75" customHeight="1">
      <c r="A488" s="15"/>
      <c r="B488" s="15"/>
      <c r="C488" s="15"/>
      <c r="D488" s="15"/>
      <c r="E488" s="15"/>
      <c r="F488" s="15"/>
      <c r="G488" s="15"/>
      <c r="H488" s="15"/>
    </row>
    <row r="489" spans="1:8" ht="15.75" customHeight="1">
      <c r="A489" s="15"/>
      <c r="B489" s="15"/>
      <c r="C489" s="15"/>
      <c r="D489" s="15"/>
      <c r="E489" s="15"/>
      <c r="F489" s="15"/>
      <c r="G489" s="15"/>
      <c r="H489" s="15"/>
    </row>
    <row r="490" spans="1:8" ht="15.75" customHeight="1">
      <c r="A490" s="15"/>
      <c r="B490" s="15"/>
      <c r="C490" s="15"/>
      <c r="D490" s="15"/>
      <c r="E490" s="15"/>
      <c r="F490" s="15"/>
      <c r="G490" s="15"/>
      <c r="H490" s="15"/>
    </row>
    <row r="491" spans="1:8" ht="15.75" customHeight="1">
      <c r="A491" s="15"/>
      <c r="B491" s="15"/>
      <c r="C491" s="15"/>
      <c r="D491" s="15"/>
      <c r="E491" s="15"/>
      <c r="F491" s="15"/>
      <c r="G491" s="15"/>
      <c r="H491" s="15"/>
    </row>
    <row r="492" spans="1:8" ht="15.75" customHeight="1">
      <c r="A492" s="15"/>
      <c r="B492" s="15"/>
      <c r="C492" s="15"/>
      <c r="D492" s="15"/>
      <c r="E492" s="15"/>
      <c r="F492" s="15"/>
      <c r="G492" s="15"/>
      <c r="H492" s="15"/>
    </row>
    <row r="493" spans="1:8" ht="15.75" customHeight="1">
      <c r="A493" s="15"/>
      <c r="B493" s="15"/>
      <c r="C493" s="15"/>
      <c r="D493" s="15"/>
      <c r="E493" s="15"/>
      <c r="F493" s="15"/>
      <c r="G493" s="15"/>
      <c r="H493" s="15"/>
    </row>
    <row r="494" spans="1:8" ht="15.75" customHeight="1">
      <c r="A494" s="15"/>
      <c r="B494" s="15"/>
      <c r="C494" s="15"/>
      <c r="D494" s="15"/>
      <c r="E494" s="15"/>
      <c r="F494" s="15"/>
      <c r="G494" s="15"/>
      <c r="H494" s="15"/>
    </row>
    <row r="495" spans="1:8" ht="15.75" customHeight="1">
      <c r="A495" s="15"/>
      <c r="B495" s="15"/>
      <c r="C495" s="15"/>
      <c r="D495" s="15"/>
      <c r="E495" s="15"/>
      <c r="F495" s="15"/>
      <c r="G495" s="15"/>
      <c r="H495" s="15"/>
    </row>
    <row r="496" spans="1:8" ht="15.75" customHeight="1">
      <c r="A496" s="15"/>
      <c r="B496" s="15"/>
      <c r="C496" s="15"/>
      <c r="D496" s="15"/>
      <c r="E496" s="15"/>
      <c r="F496" s="15"/>
      <c r="G496" s="15"/>
      <c r="H496" s="15"/>
    </row>
    <row r="497" spans="1:8" ht="15.75" customHeight="1">
      <c r="A497" s="15"/>
      <c r="B497" s="15"/>
      <c r="C497" s="15"/>
      <c r="D497" s="15"/>
      <c r="E497" s="15"/>
      <c r="F497" s="15"/>
      <c r="G497" s="15"/>
      <c r="H497" s="15"/>
    </row>
    <row r="498" spans="1:8" ht="15.75" customHeight="1">
      <c r="A498" s="15"/>
      <c r="B498" s="15"/>
      <c r="C498" s="15"/>
      <c r="D498" s="15"/>
      <c r="E498" s="15"/>
      <c r="F498" s="15"/>
      <c r="G498" s="15"/>
      <c r="H498" s="15"/>
    </row>
    <row r="499" spans="1:8" ht="15.75" customHeight="1">
      <c r="A499" s="15"/>
      <c r="B499" s="15"/>
      <c r="C499" s="15"/>
      <c r="D499" s="15"/>
      <c r="E499" s="15"/>
      <c r="F499" s="15"/>
      <c r="G499" s="15"/>
      <c r="H499" s="15"/>
    </row>
    <row r="500" spans="1:8" ht="15.75" customHeight="1">
      <c r="A500" s="15"/>
      <c r="B500" s="15"/>
      <c r="C500" s="15"/>
      <c r="D500" s="15"/>
      <c r="E500" s="15"/>
      <c r="F500" s="15"/>
      <c r="G500" s="15"/>
      <c r="H500" s="15"/>
    </row>
    <row r="501" spans="1:8" ht="15.75" customHeight="1">
      <c r="A501" s="15"/>
      <c r="B501" s="15"/>
      <c r="C501" s="15"/>
      <c r="D501" s="15"/>
      <c r="E501" s="15"/>
      <c r="F501" s="15"/>
      <c r="G501" s="15"/>
      <c r="H501" s="15"/>
    </row>
    <row r="502" spans="1:8" ht="15.75" customHeight="1">
      <c r="A502" s="15"/>
      <c r="B502" s="15"/>
      <c r="C502" s="15"/>
      <c r="D502" s="15"/>
      <c r="E502" s="15"/>
      <c r="F502" s="15"/>
      <c r="G502" s="15"/>
      <c r="H502" s="15"/>
    </row>
    <row r="503" spans="1:8" ht="15.75" customHeight="1">
      <c r="A503" s="15"/>
      <c r="B503" s="15"/>
      <c r="C503" s="15"/>
      <c r="D503" s="15"/>
      <c r="E503" s="15"/>
      <c r="F503" s="15"/>
      <c r="G503" s="15"/>
      <c r="H503" s="15"/>
    </row>
    <row r="504" spans="1:8" ht="15.75" customHeight="1">
      <c r="A504" s="15"/>
      <c r="B504" s="15"/>
      <c r="C504" s="15"/>
      <c r="D504" s="15"/>
      <c r="E504" s="15"/>
      <c r="F504" s="15"/>
      <c r="G504" s="15"/>
      <c r="H504" s="15"/>
    </row>
    <row r="505" spans="1:8" ht="15.75" customHeight="1">
      <c r="A505" s="15"/>
      <c r="B505" s="15"/>
      <c r="C505" s="15"/>
      <c r="D505" s="15"/>
      <c r="E505" s="15"/>
      <c r="F505" s="15"/>
      <c r="G505" s="15"/>
      <c r="H505" s="15"/>
    </row>
    <row r="506" spans="1:8" ht="15.75" customHeight="1">
      <c r="A506" s="15"/>
      <c r="B506" s="15"/>
      <c r="C506" s="15"/>
      <c r="D506" s="15"/>
      <c r="E506" s="15"/>
      <c r="F506" s="15"/>
      <c r="G506" s="15"/>
      <c r="H506" s="15"/>
    </row>
    <row r="507" spans="1:8" ht="15.75" customHeight="1">
      <c r="A507" s="15"/>
      <c r="B507" s="15"/>
      <c r="C507" s="15"/>
      <c r="D507" s="15"/>
      <c r="E507" s="15"/>
      <c r="F507" s="15"/>
      <c r="G507" s="15"/>
      <c r="H507" s="15"/>
    </row>
    <row r="508" spans="1:8" ht="15.75" customHeight="1">
      <c r="A508" s="15"/>
      <c r="B508" s="15"/>
      <c r="C508" s="15"/>
      <c r="D508" s="15"/>
      <c r="E508" s="15"/>
      <c r="F508" s="15"/>
      <c r="G508" s="15"/>
      <c r="H508" s="15"/>
    </row>
    <row r="509" spans="1:8" ht="15.75" customHeight="1">
      <c r="A509" s="15"/>
      <c r="B509" s="15"/>
      <c r="C509" s="15"/>
      <c r="D509" s="15"/>
      <c r="E509" s="15"/>
      <c r="F509" s="15"/>
      <c r="G509" s="15"/>
      <c r="H509" s="15"/>
    </row>
    <row r="510" spans="1:8" ht="15.75" customHeight="1">
      <c r="A510" s="15"/>
      <c r="B510" s="15"/>
      <c r="C510" s="15"/>
      <c r="D510" s="15"/>
      <c r="E510" s="15"/>
      <c r="F510" s="15"/>
      <c r="G510" s="15"/>
      <c r="H510" s="15"/>
    </row>
    <row r="511" spans="1:8" ht="15.75" customHeight="1">
      <c r="A511" s="15"/>
      <c r="B511" s="15"/>
      <c r="C511" s="15"/>
      <c r="D511" s="15"/>
      <c r="E511" s="15"/>
      <c r="F511" s="15"/>
      <c r="G511" s="15"/>
      <c r="H511" s="15"/>
    </row>
    <row r="512" spans="1:8" ht="15.75" customHeight="1">
      <c r="A512" s="15"/>
      <c r="B512" s="15"/>
      <c r="C512" s="15"/>
      <c r="D512" s="15"/>
      <c r="E512" s="15"/>
      <c r="F512" s="15"/>
      <c r="G512" s="15"/>
      <c r="H512" s="15"/>
    </row>
    <row r="513" spans="1:8" ht="15.75" customHeight="1">
      <c r="A513" s="15"/>
      <c r="B513" s="15"/>
      <c r="C513" s="15"/>
      <c r="D513" s="15"/>
      <c r="E513" s="15"/>
      <c r="F513" s="15"/>
      <c r="G513" s="15"/>
      <c r="H513" s="15"/>
    </row>
    <row r="514" spans="1:8" ht="15.75" customHeight="1">
      <c r="A514" s="15"/>
      <c r="B514" s="15"/>
      <c r="C514" s="15"/>
      <c r="D514" s="15"/>
      <c r="E514" s="15"/>
      <c r="F514" s="15"/>
      <c r="G514" s="15"/>
      <c r="H514" s="15"/>
    </row>
    <row r="515" spans="1:8" ht="15.75" customHeight="1">
      <c r="A515" s="15"/>
      <c r="B515" s="15"/>
      <c r="C515" s="15"/>
      <c r="D515" s="15"/>
      <c r="E515" s="15"/>
      <c r="F515" s="15"/>
      <c r="G515" s="15"/>
      <c r="H515" s="15"/>
    </row>
    <row r="516" spans="1:8" ht="15.75" customHeight="1">
      <c r="A516" s="15"/>
      <c r="B516" s="15"/>
      <c r="C516" s="15"/>
      <c r="D516" s="15"/>
      <c r="E516" s="15"/>
      <c r="F516" s="15"/>
      <c r="G516" s="15"/>
      <c r="H516" s="15"/>
    </row>
    <row r="517" spans="1:8" ht="15.75" customHeight="1">
      <c r="A517" s="15"/>
      <c r="B517" s="15"/>
      <c r="C517" s="15"/>
      <c r="D517" s="15"/>
      <c r="E517" s="15"/>
      <c r="F517" s="15"/>
      <c r="G517" s="15"/>
      <c r="H517" s="15"/>
    </row>
    <row r="518" spans="1:8" ht="15.75" customHeight="1">
      <c r="A518" s="15"/>
      <c r="B518" s="15"/>
      <c r="C518" s="15"/>
      <c r="D518" s="15"/>
      <c r="E518" s="15"/>
      <c r="F518" s="15"/>
      <c r="G518" s="15"/>
      <c r="H518" s="15"/>
    </row>
    <row r="519" spans="1:8" ht="15.75" customHeight="1">
      <c r="A519" s="15"/>
      <c r="B519" s="15"/>
      <c r="C519" s="15"/>
      <c r="D519" s="15"/>
      <c r="E519" s="15"/>
      <c r="F519" s="15"/>
      <c r="G519" s="15"/>
      <c r="H519" s="15"/>
    </row>
    <row r="520" spans="1:8" ht="15.75" customHeight="1">
      <c r="A520" s="15"/>
      <c r="B520" s="15"/>
      <c r="C520" s="15"/>
      <c r="D520" s="15"/>
      <c r="E520" s="15"/>
      <c r="F520" s="15"/>
      <c r="G520" s="15"/>
      <c r="H520" s="15"/>
    </row>
    <row r="521" spans="1:8" ht="15.75" customHeight="1">
      <c r="A521" s="15"/>
      <c r="B521" s="15"/>
      <c r="C521" s="15"/>
      <c r="D521" s="15"/>
      <c r="E521" s="15"/>
      <c r="F521" s="15"/>
      <c r="G521" s="15"/>
      <c r="H521" s="15"/>
    </row>
    <row r="522" spans="1:8" ht="15.75" customHeight="1">
      <c r="A522" s="15"/>
      <c r="B522" s="15"/>
      <c r="C522" s="15"/>
      <c r="D522" s="15"/>
      <c r="E522" s="15"/>
      <c r="F522" s="15"/>
      <c r="G522" s="15"/>
      <c r="H522" s="15"/>
    </row>
    <row r="523" spans="1:8" ht="15.75" customHeight="1">
      <c r="A523" s="15"/>
      <c r="B523" s="15"/>
      <c r="C523" s="15"/>
      <c r="D523" s="15"/>
      <c r="E523" s="15"/>
      <c r="F523" s="15"/>
      <c r="G523" s="15"/>
      <c r="H523" s="15"/>
    </row>
    <row r="524" spans="1:8" ht="15.75" customHeight="1">
      <c r="A524" s="15"/>
      <c r="B524" s="15"/>
      <c r="C524" s="15"/>
      <c r="D524" s="15"/>
      <c r="E524" s="15"/>
      <c r="F524" s="15"/>
      <c r="G524" s="15"/>
      <c r="H524" s="15"/>
    </row>
    <row r="525" spans="1:8" ht="15.75" customHeight="1">
      <c r="A525" s="15"/>
      <c r="B525" s="15"/>
      <c r="C525" s="15"/>
      <c r="D525" s="15"/>
      <c r="E525" s="15"/>
      <c r="F525" s="15"/>
      <c r="G525" s="15"/>
      <c r="H525" s="15"/>
    </row>
    <row r="526" spans="1:8" ht="15.75" customHeight="1">
      <c r="A526" s="15"/>
      <c r="B526" s="15"/>
      <c r="C526" s="15"/>
      <c r="D526" s="15"/>
      <c r="E526" s="15"/>
      <c r="F526" s="15"/>
      <c r="G526" s="15"/>
      <c r="H526" s="15"/>
    </row>
    <row r="527" spans="1:8" ht="15.75" customHeight="1">
      <c r="A527" s="15"/>
      <c r="B527" s="15"/>
      <c r="C527" s="15"/>
      <c r="D527" s="15"/>
      <c r="E527" s="15"/>
      <c r="F527" s="15"/>
      <c r="G527" s="15"/>
      <c r="H527" s="15"/>
    </row>
    <row r="528" spans="1:8" ht="15.75" customHeight="1">
      <c r="A528" s="15"/>
      <c r="B528" s="15"/>
      <c r="C528" s="15"/>
      <c r="D528" s="15"/>
      <c r="E528" s="15"/>
      <c r="F528" s="15"/>
      <c r="G528" s="15"/>
      <c r="H528" s="15"/>
    </row>
    <row r="529" spans="1:8" ht="15.75" customHeight="1">
      <c r="A529" s="15"/>
      <c r="B529" s="15"/>
      <c r="C529" s="15"/>
      <c r="D529" s="15"/>
      <c r="E529" s="15"/>
      <c r="F529" s="15"/>
      <c r="G529" s="15"/>
      <c r="H529" s="15"/>
    </row>
    <row r="530" spans="1:8" ht="15.75" customHeight="1">
      <c r="A530" s="15"/>
      <c r="B530" s="15"/>
      <c r="C530" s="15"/>
      <c r="D530" s="15"/>
      <c r="E530" s="15"/>
      <c r="F530" s="15"/>
      <c r="G530" s="15"/>
      <c r="H530" s="15"/>
    </row>
    <row r="531" spans="1:8" ht="15.75" customHeight="1">
      <c r="A531" s="15"/>
      <c r="B531" s="15"/>
      <c r="C531" s="15"/>
      <c r="D531" s="15"/>
      <c r="E531" s="15"/>
      <c r="F531" s="15"/>
      <c r="G531" s="15"/>
      <c r="H531" s="15"/>
    </row>
    <row r="532" spans="1:8" ht="15.75" customHeight="1">
      <c r="A532" s="15"/>
      <c r="B532" s="15"/>
      <c r="C532" s="15"/>
      <c r="D532" s="15"/>
      <c r="E532" s="15"/>
      <c r="F532" s="15"/>
      <c r="G532" s="15"/>
      <c r="H532" s="15"/>
    </row>
    <row r="533" spans="1:8" ht="15.75" customHeight="1">
      <c r="A533" s="15"/>
      <c r="B533" s="15"/>
      <c r="C533" s="15"/>
      <c r="D533" s="15"/>
      <c r="E533" s="15"/>
      <c r="F533" s="15"/>
      <c r="G533" s="15"/>
      <c r="H533" s="15"/>
    </row>
    <row r="534" spans="1:8" ht="15.75" customHeight="1">
      <c r="A534" s="15"/>
      <c r="B534" s="15"/>
      <c r="C534" s="15"/>
      <c r="D534" s="15"/>
      <c r="E534" s="15"/>
      <c r="F534" s="15"/>
      <c r="G534" s="15"/>
      <c r="H534" s="15"/>
    </row>
    <row r="535" spans="1:8" ht="15.75" customHeight="1">
      <c r="A535" s="15"/>
      <c r="B535" s="15"/>
      <c r="C535" s="15"/>
      <c r="D535" s="15"/>
      <c r="E535" s="15"/>
      <c r="F535" s="15"/>
      <c r="G535" s="15"/>
      <c r="H535" s="15"/>
    </row>
    <row r="536" spans="1:8" ht="15.75" customHeight="1">
      <c r="A536" s="15"/>
      <c r="B536" s="15"/>
      <c r="C536" s="15"/>
      <c r="D536" s="15"/>
      <c r="E536" s="15"/>
      <c r="F536" s="15"/>
      <c r="G536" s="15"/>
      <c r="H536" s="15"/>
    </row>
    <row r="537" spans="1:8" ht="15.75" customHeight="1">
      <c r="A537" s="15"/>
      <c r="B537" s="15"/>
      <c r="C537" s="15"/>
      <c r="D537" s="15"/>
      <c r="E537" s="15"/>
      <c r="F537" s="15"/>
      <c r="G537" s="15"/>
      <c r="H537" s="15"/>
    </row>
    <row r="538" spans="1:8" ht="15.75" customHeight="1">
      <c r="A538" s="15"/>
      <c r="B538" s="15"/>
      <c r="C538" s="15"/>
      <c r="D538" s="15"/>
      <c r="E538" s="15"/>
      <c r="F538" s="15"/>
      <c r="G538" s="15"/>
      <c r="H538" s="15"/>
    </row>
    <row r="539" spans="1:8" ht="15.75" customHeight="1">
      <c r="A539" s="15"/>
      <c r="B539" s="15"/>
      <c r="C539" s="15"/>
      <c r="D539" s="15"/>
      <c r="E539" s="15"/>
      <c r="F539" s="15"/>
      <c r="G539" s="15"/>
      <c r="H539" s="15"/>
    </row>
    <row r="540" spans="1:8" ht="15.75" customHeight="1">
      <c r="A540" s="15"/>
      <c r="B540" s="15"/>
      <c r="C540" s="15"/>
      <c r="D540" s="15"/>
      <c r="E540" s="15"/>
      <c r="F540" s="15"/>
      <c r="G540" s="15"/>
      <c r="H540" s="15"/>
    </row>
    <row r="541" spans="1:8" ht="15.75" customHeight="1">
      <c r="A541" s="15"/>
      <c r="B541" s="15"/>
      <c r="C541" s="15"/>
      <c r="D541" s="15"/>
      <c r="E541" s="15"/>
      <c r="F541" s="15"/>
      <c r="G541" s="15"/>
      <c r="H541" s="15"/>
    </row>
    <row r="542" spans="1:8" ht="15.75" customHeight="1">
      <c r="A542" s="15"/>
      <c r="B542" s="15"/>
      <c r="C542" s="15"/>
      <c r="D542" s="15"/>
      <c r="E542" s="15"/>
      <c r="F542" s="15"/>
      <c r="G542" s="15"/>
      <c r="H542" s="15"/>
    </row>
    <row r="543" spans="1:8" ht="15.75" customHeight="1">
      <c r="A543" s="15"/>
      <c r="B543" s="15"/>
      <c r="C543" s="15"/>
      <c r="D543" s="15"/>
      <c r="E543" s="15"/>
      <c r="F543" s="15"/>
      <c r="G543" s="15"/>
      <c r="H543" s="15"/>
    </row>
    <row r="544" spans="1:8" ht="15.75" customHeight="1">
      <c r="A544" s="15"/>
      <c r="B544" s="15"/>
      <c r="C544" s="15"/>
      <c r="D544" s="15"/>
      <c r="E544" s="15"/>
      <c r="F544" s="15"/>
      <c r="G544" s="15"/>
      <c r="H544" s="15"/>
    </row>
    <row r="545" spans="1:8" ht="15.75" customHeight="1">
      <c r="A545" s="15"/>
      <c r="B545" s="15"/>
      <c r="C545" s="15"/>
      <c r="D545" s="15"/>
      <c r="E545" s="15"/>
      <c r="F545" s="15"/>
      <c r="G545" s="15"/>
      <c r="H545" s="15"/>
    </row>
    <row r="546" spans="1:8" ht="15.75" customHeight="1">
      <c r="A546" s="15"/>
      <c r="B546" s="15"/>
      <c r="C546" s="15"/>
      <c r="D546" s="15"/>
      <c r="E546" s="15"/>
      <c r="F546" s="15"/>
      <c r="G546" s="15"/>
      <c r="H546" s="15"/>
    </row>
    <row r="547" spans="1:8" ht="15.75" customHeight="1">
      <c r="A547" s="15"/>
      <c r="B547" s="15"/>
      <c r="C547" s="15"/>
      <c r="D547" s="15"/>
      <c r="E547" s="15"/>
      <c r="F547" s="15"/>
      <c r="G547" s="15"/>
      <c r="H547" s="15"/>
    </row>
    <row r="548" spans="1:8" ht="15.75" customHeight="1">
      <c r="A548" s="15"/>
      <c r="B548" s="15"/>
      <c r="C548" s="15"/>
      <c r="D548" s="15"/>
      <c r="E548" s="15"/>
      <c r="F548" s="15"/>
      <c r="G548" s="15"/>
      <c r="H548" s="15"/>
    </row>
    <row r="549" spans="1:8" ht="15.75" customHeight="1">
      <c r="A549" s="15"/>
      <c r="B549" s="15"/>
      <c r="C549" s="15"/>
      <c r="D549" s="15"/>
      <c r="E549" s="15"/>
      <c r="F549" s="15"/>
      <c r="G549" s="15"/>
      <c r="H549" s="15"/>
    </row>
    <row r="550" spans="1:8" ht="15.75" customHeight="1">
      <c r="A550" s="15"/>
      <c r="B550" s="15"/>
      <c r="C550" s="15"/>
      <c r="D550" s="15"/>
      <c r="E550" s="15"/>
      <c r="F550" s="15"/>
      <c r="G550" s="15"/>
      <c r="H550" s="15"/>
    </row>
    <row r="551" spans="1:8" ht="15.75" customHeight="1">
      <c r="A551" s="15"/>
      <c r="B551" s="15"/>
      <c r="C551" s="15"/>
      <c r="D551" s="15"/>
      <c r="E551" s="15"/>
      <c r="F551" s="15"/>
      <c r="G551" s="15"/>
      <c r="H551" s="15"/>
    </row>
    <row r="552" spans="1:8" ht="15.75" customHeight="1">
      <c r="A552" s="15"/>
      <c r="B552" s="15"/>
      <c r="C552" s="15"/>
      <c r="D552" s="15"/>
      <c r="E552" s="15"/>
      <c r="F552" s="15"/>
      <c r="G552" s="15"/>
      <c r="H552" s="15"/>
    </row>
    <row r="553" spans="1:8" ht="15.75" customHeight="1">
      <c r="A553" s="15"/>
      <c r="B553" s="15"/>
      <c r="C553" s="15"/>
      <c r="D553" s="15"/>
      <c r="E553" s="15"/>
      <c r="F553" s="15"/>
      <c r="G553" s="15"/>
      <c r="H553" s="15"/>
    </row>
    <row r="554" spans="1:8" ht="15.75" customHeight="1">
      <c r="A554" s="15"/>
      <c r="B554" s="15"/>
      <c r="C554" s="15"/>
      <c r="D554" s="15"/>
      <c r="E554" s="15"/>
      <c r="F554" s="15"/>
      <c r="G554" s="15"/>
      <c r="H554" s="15"/>
    </row>
    <row r="555" spans="1:8" ht="15.75" customHeight="1">
      <c r="A555" s="15"/>
      <c r="B555" s="15"/>
      <c r="C555" s="15"/>
      <c r="D555" s="15"/>
      <c r="E555" s="15"/>
      <c r="F555" s="15"/>
      <c r="G555" s="15"/>
      <c r="H555" s="15"/>
    </row>
    <row r="556" spans="1:8" ht="15.75" customHeight="1">
      <c r="A556" s="15"/>
      <c r="B556" s="15"/>
      <c r="C556" s="15"/>
      <c r="D556" s="15"/>
      <c r="E556" s="15"/>
      <c r="F556" s="15"/>
      <c r="G556" s="15"/>
      <c r="H556" s="15"/>
    </row>
    <row r="557" spans="1:8" ht="15.75" customHeight="1">
      <c r="A557" s="15"/>
      <c r="B557" s="15"/>
      <c r="C557" s="15"/>
      <c r="D557" s="15"/>
      <c r="E557" s="15"/>
      <c r="F557" s="15"/>
      <c r="G557" s="15"/>
      <c r="H557" s="15"/>
    </row>
    <row r="558" spans="1:8" ht="15.75" customHeight="1">
      <c r="A558" s="15"/>
      <c r="B558" s="15"/>
      <c r="C558" s="15"/>
      <c r="D558" s="15"/>
      <c r="E558" s="15"/>
      <c r="F558" s="15"/>
      <c r="G558" s="15"/>
      <c r="H558" s="15"/>
    </row>
    <row r="559" spans="1:8" ht="15.75" customHeight="1">
      <c r="A559" s="15"/>
      <c r="B559" s="15"/>
      <c r="C559" s="15"/>
      <c r="D559" s="15"/>
      <c r="E559" s="15"/>
      <c r="F559" s="15"/>
      <c r="G559" s="15"/>
      <c r="H559" s="15"/>
    </row>
    <row r="560" spans="1:8" ht="15.75" customHeight="1">
      <c r="A560" s="15"/>
      <c r="B560" s="15"/>
      <c r="C560" s="15"/>
      <c r="D560" s="15"/>
      <c r="E560" s="15"/>
      <c r="F560" s="15"/>
      <c r="G560" s="15"/>
      <c r="H560" s="15"/>
    </row>
    <row r="561" spans="1:8" ht="15.75" customHeight="1">
      <c r="A561" s="15"/>
      <c r="B561" s="15"/>
      <c r="C561" s="15"/>
      <c r="D561" s="15"/>
      <c r="E561" s="15"/>
      <c r="F561" s="15"/>
      <c r="G561" s="15"/>
      <c r="H561" s="15"/>
    </row>
    <row r="562" spans="1:8" ht="15.75" customHeight="1">
      <c r="A562" s="15"/>
      <c r="B562" s="15"/>
      <c r="C562" s="15"/>
      <c r="D562" s="15"/>
      <c r="E562" s="15"/>
      <c r="F562" s="15"/>
      <c r="G562" s="15"/>
      <c r="H562" s="15"/>
    </row>
    <row r="563" spans="1:8" ht="15.75" customHeight="1">
      <c r="A563" s="15"/>
      <c r="B563" s="15"/>
      <c r="C563" s="15"/>
      <c r="D563" s="15"/>
      <c r="E563" s="15"/>
      <c r="F563" s="15"/>
      <c r="G563" s="15"/>
      <c r="H563" s="15"/>
    </row>
    <row r="564" spans="1:8" ht="15.75" customHeight="1">
      <c r="A564" s="15"/>
      <c r="B564" s="15"/>
      <c r="C564" s="15"/>
      <c r="D564" s="15"/>
      <c r="E564" s="15"/>
      <c r="F564" s="15"/>
      <c r="G564" s="15"/>
      <c r="H564" s="15"/>
    </row>
    <row r="565" spans="1:8" ht="15.75" customHeight="1">
      <c r="A565" s="15"/>
      <c r="B565" s="15"/>
      <c r="C565" s="15"/>
      <c r="D565" s="15"/>
      <c r="E565" s="15"/>
      <c r="F565" s="15"/>
      <c r="G565" s="15"/>
      <c r="H565" s="15"/>
    </row>
    <row r="566" spans="1:8" ht="15.75" customHeight="1">
      <c r="A566" s="15"/>
      <c r="B566" s="15"/>
      <c r="C566" s="15"/>
      <c r="D566" s="15"/>
      <c r="E566" s="15"/>
      <c r="F566" s="15"/>
      <c r="G566" s="15"/>
      <c r="H566" s="15"/>
    </row>
    <row r="567" spans="1:8" ht="15.75" customHeight="1">
      <c r="A567" s="15"/>
      <c r="B567" s="15"/>
      <c r="C567" s="15"/>
      <c r="D567" s="15"/>
      <c r="E567" s="15"/>
      <c r="F567" s="15"/>
      <c r="G567" s="15"/>
      <c r="H567" s="15"/>
    </row>
    <row r="568" spans="1:8" ht="15.75" customHeight="1">
      <c r="A568" s="15"/>
      <c r="B568" s="15"/>
      <c r="C568" s="15"/>
      <c r="D568" s="15"/>
      <c r="E568" s="15"/>
      <c r="F568" s="15"/>
      <c r="G568" s="15"/>
      <c r="H568" s="15"/>
    </row>
    <row r="569" spans="1:8" ht="15.75" customHeight="1">
      <c r="A569" s="15"/>
      <c r="B569" s="15"/>
      <c r="C569" s="15"/>
      <c r="D569" s="15"/>
      <c r="E569" s="15"/>
      <c r="F569" s="15"/>
      <c r="G569" s="15"/>
      <c r="H569" s="15"/>
    </row>
    <row r="570" spans="1:8" ht="15.75" customHeight="1">
      <c r="A570" s="15"/>
      <c r="B570" s="15"/>
      <c r="C570" s="15"/>
      <c r="D570" s="15"/>
      <c r="E570" s="15"/>
      <c r="F570" s="15"/>
      <c r="G570" s="15"/>
      <c r="H570" s="15"/>
    </row>
    <row r="571" spans="1:8" ht="15.75" customHeight="1">
      <c r="A571" s="15"/>
      <c r="B571" s="15"/>
      <c r="C571" s="15"/>
      <c r="D571" s="15"/>
      <c r="E571" s="15"/>
      <c r="F571" s="15"/>
      <c r="G571" s="15"/>
      <c r="H571" s="15"/>
    </row>
    <row r="572" spans="1:8" ht="15.75" customHeight="1">
      <c r="A572" s="15"/>
      <c r="B572" s="15"/>
      <c r="C572" s="15"/>
      <c r="D572" s="15"/>
      <c r="E572" s="15"/>
      <c r="F572" s="15"/>
      <c r="G572" s="15"/>
      <c r="H572" s="15"/>
    </row>
    <row r="573" spans="1:8" ht="15.75" customHeight="1">
      <c r="A573" s="15"/>
      <c r="B573" s="15"/>
      <c r="C573" s="15"/>
      <c r="D573" s="15"/>
      <c r="E573" s="15"/>
      <c r="F573" s="15"/>
      <c r="G573" s="15"/>
      <c r="H573" s="15"/>
    </row>
    <row r="574" spans="1:8" ht="15.75" customHeight="1">
      <c r="A574" s="15"/>
      <c r="B574" s="15"/>
      <c r="C574" s="15"/>
      <c r="D574" s="15"/>
      <c r="E574" s="15"/>
      <c r="F574" s="15"/>
      <c r="G574" s="15"/>
      <c r="H574" s="15"/>
    </row>
    <row r="575" spans="1:8" ht="15.75" customHeight="1">
      <c r="A575" s="15"/>
      <c r="B575" s="15"/>
      <c r="C575" s="15"/>
      <c r="D575" s="15"/>
      <c r="E575" s="15"/>
      <c r="F575" s="15"/>
      <c r="G575" s="15"/>
      <c r="H575" s="15"/>
    </row>
    <row r="576" spans="1:8" ht="15.75" customHeight="1">
      <c r="A576" s="15"/>
      <c r="B576" s="15"/>
      <c r="C576" s="15"/>
      <c r="D576" s="15"/>
      <c r="E576" s="15"/>
      <c r="F576" s="15"/>
      <c r="G576" s="15"/>
      <c r="H576" s="15"/>
    </row>
    <row r="577" spans="1:8" ht="15.75" customHeight="1">
      <c r="A577" s="15"/>
      <c r="B577" s="15"/>
      <c r="C577" s="15"/>
      <c r="D577" s="15"/>
      <c r="E577" s="15"/>
      <c r="F577" s="15"/>
      <c r="G577" s="15"/>
      <c r="H577" s="15"/>
    </row>
    <row r="578" spans="1:8" ht="15.75" customHeight="1">
      <c r="A578" s="15"/>
      <c r="B578" s="15"/>
      <c r="C578" s="15"/>
      <c r="D578" s="15"/>
      <c r="E578" s="15"/>
      <c r="F578" s="15"/>
      <c r="G578" s="15"/>
      <c r="H578" s="15"/>
    </row>
    <row r="579" spans="1:8" ht="15.75" customHeight="1">
      <c r="A579" s="15"/>
      <c r="B579" s="15"/>
      <c r="C579" s="15"/>
      <c r="D579" s="15"/>
      <c r="E579" s="15"/>
      <c r="F579" s="15"/>
      <c r="G579" s="15"/>
      <c r="H579" s="15"/>
    </row>
    <row r="580" spans="1:8" ht="15.75" customHeight="1">
      <c r="A580" s="15"/>
      <c r="B580" s="15"/>
      <c r="C580" s="15"/>
      <c r="D580" s="15"/>
      <c r="E580" s="15"/>
      <c r="F580" s="15"/>
      <c r="G580" s="15"/>
      <c r="H580" s="15"/>
    </row>
    <row r="581" spans="1:8" ht="15.75" customHeight="1">
      <c r="A581" s="15"/>
      <c r="B581" s="15"/>
      <c r="C581" s="15"/>
      <c r="D581" s="15"/>
      <c r="E581" s="15"/>
      <c r="F581" s="15"/>
      <c r="G581" s="15"/>
      <c r="H581" s="15"/>
    </row>
    <row r="582" spans="1:8" ht="15.75" customHeight="1">
      <c r="A582" s="15"/>
      <c r="B582" s="15"/>
      <c r="C582" s="15"/>
      <c r="D582" s="15"/>
      <c r="E582" s="15"/>
      <c r="F582" s="15"/>
      <c r="G582" s="15"/>
      <c r="H582" s="15"/>
    </row>
    <row r="583" spans="1:8" ht="15.75" customHeight="1">
      <c r="A583" s="15"/>
      <c r="B583" s="15"/>
      <c r="C583" s="15"/>
      <c r="D583" s="15"/>
      <c r="E583" s="15"/>
      <c r="F583" s="15"/>
      <c r="G583" s="15"/>
      <c r="H583" s="15"/>
    </row>
    <row r="584" spans="1:8" ht="15.75" customHeight="1">
      <c r="A584" s="15"/>
      <c r="B584" s="15"/>
      <c r="C584" s="15"/>
      <c r="D584" s="15"/>
      <c r="E584" s="15"/>
      <c r="F584" s="15"/>
      <c r="G584" s="15"/>
      <c r="H584" s="15"/>
    </row>
    <row r="585" spans="1:8" ht="15.75" customHeight="1">
      <c r="A585" s="15"/>
      <c r="B585" s="15"/>
      <c r="C585" s="15"/>
      <c r="D585" s="15"/>
      <c r="E585" s="15"/>
      <c r="F585" s="15"/>
      <c r="G585" s="15"/>
      <c r="H585" s="15"/>
    </row>
    <row r="586" spans="1:8" ht="15.75" customHeight="1">
      <c r="A586" s="15"/>
      <c r="B586" s="15"/>
      <c r="C586" s="15"/>
      <c r="D586" s="15"/>
      <c r="E586" s="15"/>
      <c r="F586" s="15"/>
      <c r="G586" s="15"/>
      <c r="H586" s="15"/>
    </row>
    <row r="587" spans="1:8" ht="15.75" customHeight="1">
      <c r="A587" s="15"/>
      <c r="B587" s="15"/>
      <c r="C587" s="15"/>
      <c r="D587" s="15"/>
      <c r="E587" s="15"/>
      <c r="F587" s="15"/>
      <c r="G587" s="15"/>
      <c r="H587" s="15"/>
    </row>
    <row r="588" spans="1:8" ht="15.75" customHeight="1">
      <c r="A588" s="15"/>
      <c r="B588" s="15"/>
      <c r="C588" s="15"/>
      <c r="D588" s="15"/>
      <c r="E588" s="15"/>
      <c r="F588" s="15"/>
      <c r="G588" s="15"/>
      <c r="H588" s="15"/>
    </row>
    <row r="589" spans="1:8" ht="15.75" customHeight="1">
      <c r="A589" s="15"/>
      <c r="B589" s="15"/>
      <c r="C589" s="15"/>
      <c r="D589" s="15"/>
      <c r="E589" s="15"/>
      <c r="F589" s="15"/>
      <c r="G589" s="15"/>
      <c r="H589" s="15"/>
    </row>
    <row r="590" spans="1:8" ht="15.75" customHeight="1">
      <c r="A590" s="15"/>
      <c r="B590" s="15"/>
      <c r="C590" s="15"/>
      <c r="D590" s="15"/>
      <c r="E590" s="15"/>
      <c r="F590" s="15"/>
      <c r="G590" s="15"/>
      <c r="H590" s="15"/>
    </row>
    <row r="591" spans="1:8" ht="15.75" customHeight="1">
      <c r="A591" s="15"/>
      <c r="B591" s="15"/>
      <c r="C591" s="15"/>
      <c r="D591" s="15"/>
      <c r="E591" s="15"/>
      <c r="F591" s="15"/>
      <c r="G591" s="15"/>
      <c r="H591" s="15"/>
    </row>
    <row r="592" spans="1:8" ht="15.75" customHeight="1">
      <c r="A592" s="15"/>
      <c r="B592" s="15"/>
      <c r="C592" s="15"/>
      <c r="D592" s="15"/>
      <c r="E592" s="15"/>
      <c r="F592" s="15"/>
      <c r="G592" s="15"/>
      <c r="H592" s="15"/>
    </row>
    <row r="593" spans="1:8" ht="15.75" customHeight="1">
      <c r="A593" s="15"/>
      <c r="B593" s="15"/>
      <c r="C593" s="15"/>
      <c r="D593" s="15"/>
      <c r="E593" s="15"/>
      <c r="F593" s="15"/>
      <c r="G593" s="15"/>
      <c r="H593" s="15"/>
    </row>
    <row r="594" spans="1:8" ht="15.75" customHeight="1">
      <c r="A594" s="15"/>
      <c r="B594" s="15"/>
      <c r="C594" s="15"/>
      <c r="D594" s="15"/>
      <c r="E594" s="15"/>
      <c r="F594" s="15"/>
      <c r="G594" s="15"/>
      <c r="H594" s="15"/>
    </row>
    <row r="595" spans="1:8" ht="15.75" customHeight="1">
      <c r="A595" s="15"/>
      <c r="B595" s="15"/>
      <c r="C595" s="15"/>
      <c r="D595" s="15"/>
      <c r="E595" s="15"/>
      <c r="F595" s="15"/>
      <c r="G595" s="15"/>
      <c r="H595" s="15"/>
    </row>
    <row r="596" spans="1:8" ht="15.75" customHeight="1">
      <c r="A596" s="15"/>
      <c r="B596" s="15"/>
      <c r="C596" s="15"/>
      <c r="D596" s="15"/>
      <c r="E596" s="15"/>
      <c r="F596" s="15"/>
      <c r="G596" s="15"/>
      <c r="H596" s="15"/>
    </row>
    <row r="597" spans="1:8" ht="15.75" customHeight="1">
      <c r="A597" s="15"/>
      <c r="B597" s="15"/>
      <c r="C597" s="15"/>
      <c r="D597" s="15"/>
      <c r="E597" s="15"/>
      <c r="F597" s="15"/>
      <c r="G597" s="15"/>
      <c r="H597" s="15"/>
    </row>
    <row r="598" spans="1:8" ht="15.75" customHeight="1">
      <c r="A598" s="15"/>
      <c r="B598" s="15"/>
      <c r="C598" s="15"/>
      <c r="D598" s="15"/>
      <c r="E598" s="15"/>
      <c r="F598" s="15"/>
      <c r="G598" s="15"/>
      <c r="H598" s="15"/>
    </row>
    <row r="599" spans="1:8" ht="15.75" customHeight="1">
      <c r="A599" s="15"/>
      <c r="B599" s="15"/>
      <c r="C599" s="15"/>
      <c r="D599" s="15"/>
      <c r="E599" s="15"/>
      <c r="F599" s="15"/>
      <c r="G599" s="15"/>
      <c r="H599" s="15"/>
    </row>
    <row r="600" spans="1:8" ht="15.75" customHeight="1">
      <c r="A600" s="15"/>
      <c r="B600" s="15"/>
      <c r="C600" s="15"/>
      <c r="D600" s="15"/>
      <c r="E600" s="15"/>
      <c r="F600" s="15"/>
      <c r="G600" s="15"/>
      <c r="H600" s="15"/>
    </row>
    <row r="601" spans="1:8" ht="15.75" customHeight="1">
      <c r="A601" s="15"/>
      <c r="B601" s="15"/>
      <c r="C601" s="15"/>
      <c r="D601" s="15"/>
      <c r="E601" s="15"/>
      <c r="F601" s="15"/>
      <c r="G601" s="15"/>
      <c r="H601" s="15"/>
    </row>
    <row r="602" spans="1:8" ht="15.75" customHeight="1">
      <c r="A602" s="15"/>
      <c r="B602" s="15"/>
      <c r="C602" s="15"/>
      <c r="D602" s="15"/>
      <c r="E602" s="15"/>
      <c r="F602" s="15"/>
      <c r="G602" s="15"/>
      <c r="H602" s="15"/>
    </row>
    <row r="603" spans="1:8" ht="15.75" customHeight="1">
      <c r="A603" s="15"/>
      <c r="B603" s="15"/>
      <c r="C603" s="15"/>
      <c r="D603" s="15"/>
      <c r="E603" s="15"/>
      <c r="F603" s="15"/>
      <c r="G603" s="15"/>
      <c r="H603" s="15"/>
    </row>
    <row r="604" spans="1:8" ht="15.75" customHeight="1">
      <c r="A604" s="15"/>
      <c r="B604" s="15"/>
      <c r="C604" s="15"/>
      <c r="D604" s="15"/>
      <c r="E604" s="15"/>
      <c r="F604" s="15"/>
      <c r="G604" s="15"/>
      <c r="H604" s="15"/>
    </row>
    <row r="605" spans="1:8" ht="15.75" customHeight="1">
      <c r="A605" s="15"/>
      <c r="B605" s="15"/>
      <c r="C605" s="15"/>
      <c r="D605" s="15"/>
      <c r="E605" s="15"/>
      <c r="F605" s="15"/>
      <c r="G605" s="15"/>
      <c r="H605" s="15"/>
    </row>
    <row r="606" spans="1:8" ht="15.75" customHeight="1">
      <c r="A606" s="15"/>
      <c r="B606" s="15"/>
      <c r="C606" s="15"/>
      <c r="D606" s="15"/>
      <c r="E606" s="15"/>
      <c r="F606" s="15"/>
      <c r="G606" s="15"/>
      <c r="H606" s="15"/>
    </row>
    <row r="607" spans="1:8" ht="15.75" customHeight="1">
      <c r="A607" s="15"/>
      <c r="B607" s="15"/>
      <c r="C607" s="15"/>
      <c r="D607" s="15"/>
      <c r="E607" s="15"/>
      <c r="F607" s="15"/>
      <c r="G607" s="15"/>
      <c r="H607" s="15"/>
    </row>
    <row r="608" spans="1:8" ht="15.75" customHeight="1">
      <c r="A608" s="15"/>
      <c r="B608" s="15"/>
      <c r="C608" s="15"/>
      <c r="D608" s="15"/>
      <c r="E608" s="15"/>
      <c r="F608" s="15"/>
      <c r="G608" s="15"/>
      <c r="H608" s="15"/>
    </row>
    <row r="609" spans="1:8" ht="15.75" customHeight="1">
      <c r="A609" s="15"/>
      <c r="B609" s="15"/>
      <c r="C609" s="15"/>
      <c r="D609" s="15"/>
      <c r="E609" s="15"/>
      <c r="F609" s="15"/>
      <c r="G609" s="15"/>
      <c r="H609" s="15"/>
    </row>
    <row r="610" spans="1:8" ht="15.75" customHeight="1">
      <c r="A610" s="15"/>
      <c r="B610" s="15"/>
      <c r="C610" s="15"/>
      <c r="D610" s="15"/>
      <c r="E610" s="15"/>
      <c r="F610" s="15"/>
      <c r="G610" s="15"/>
      <c r="H610" s="15"/>
    </row>
    <row r="611" spans="1:8" ht="15.75" customHeight="1">
      <c r="A611" s="15"/>
      <c r="B611" s="15"/>
      <c r="C611" s="15"/>
      <c r="D611" s="15"/>
      <c r="E611" s="15"/>
      <c r="F611" s="15"/>
      <c r="G611" s="15"/>
      <c r="H611" s="15"/>
    </row>
    <row r="612" spans="1:8" ht="15.75" customHeight="1">
      <c r="A612" s="15"/>
      <c r="B612" s="15"/>
      <c r="C612" s="15"/>
      <c r="D612" s="15"/>
      <c r="E612" s="15"/>
      <c r="F612" s="15"/>
      <c r="G612" s="15"/>
      <c r="H612" s="15"/>
    </row>
    <row r="613" spans="1:8" ht="15.75" customHeight="1">
      <c r="A613" s="15"/>
      <c r="B613" s="15"/>
      <c r="C613" s="15"/>
      <c r="D613" s="15"/>
      <c r="E613" s="15"/>
      <c r="F613" s="15"/>
      <c r="G613" s="15"/>
      <c r="H613" s="15"/>
    </row>
    <row r="614" spans="1:8" ht="15.75" customHeight="1">
      <c r="A614" s="15"/>
      <c r="B614" s="15"/>
      <c r="C614" s="15"/>
      <c r="D614" s="15"/>
      <c r="E614" s="15"/>
      <c r="F614" s="15"/>
      <c r="G614" s="15"/>
      <c r="H614" s="15"/>
    </row>
    <row r="615" spans="1:8" ht="15.75" customHeight="1">
      <c r="A615" s="15"/>
      <c r="B615" s="15"/>
      <c r="C615" s="15"/>
      <c r="D615" s="15"/>
      <c r="E615" s="15"/>
      <c r="F615" s="15"/>
      <c r="G615" s="15"/>
      <c r="H615" s="15"/>
    </row>
    <row r="616" spans="1:8" ht="15.75" customHeight="1">
      <c r="A616" s="15"/>
      <c r="B616" s="15"/>
      <c r="C616" s="15"/>
      <c r="D616" s="15"/>
      <c r="E616" s="15"/>
      <c r="F616" s="15"/>
      <c r="G616" s="15"/>
      <c r="H616" s="15"/>
    </row>
    <row r="617" spans="1:8" ht="15.75" customHeight="1">
      <c r="A617" s="15"/>
      <c r="B617" s="15"/>
      <c r="C617" s="15"/>
      <c r="D617" s="15"/>
      <c r="E617" s="15"/>
      <c r="F617" s="15"/>
      <c r="G617" s="15"/>
      <c r="H617" s="15"/>
    </row>
    <row r="618" spans="1:8" ht="15.75" customHeight="1">
      <c r="A618" s="15"/>
      <c r="B618" s="15"/>
      <c r="C618" s="15"/>
      <c r="D618" s="15"/>
      <c r="E618" s="15"/>
      <c r="F618" s="15"/>
      <c r="G618" s="15"/>
      <c r="H618" s="15"/>
    </row>
    <row r="619" spans="1:8" ht="15.75" customHeight="1">
      <c r="A619" s="15"/>
      <c r="B619" s="15"/>
      <c r="C619" s="15"/>
      <c r="D619" s="15"/>
      <c r="E619" s="15"/>
      <c r="F619" s="15"/>
      <c r="G619" s="15"/>
      <c r="H619" s="15"/>
    </row>
    <row r="620" spans="1:8" ht="15.75" customHeight="1">
      <c r="A620" s="15"/>
      <c r="B620" s="15"/>
      <c r="C620" s="15"/>
      <c r="D620" s="15"/>
      <c r="E620" s="15"/>
      <c r="F620" s="15"/>
      <c r="G620" s="15"/>
      <c r="H620" s="15"/>
    </row>
    <row r="621" spans="1:8" ht="15.75" customHeight="1">
      <c r="A621" s="15"/>
      <c r="B621" s="15"/>
      <c r="C621" s="15"/>
      <c r="D621" s="15"/>
      <c r="E621" s="15"/>
      <c r="F621" s="15"/>
      <c r="G621" s="15"/>
      <c r="H621" s="15"/>
    </row>
    <row r="622" spans="1:8" ht="15.75" customHeight="1">
      <c r="A622" s="15"/>
      <c r="B622" s="15"/>
      <c r="C622" s="15"/>
      <c r="D622" s="15"/>
      <c r="E622" s="15"/>
      <c r="F622" s="15"/>
      <c r="G622" s="15"/>
      <c r="H622" s="15"/>
    </row>
    <row r="623" spans="1:8" ht="15.75" customHeight="1">
      <c r="A623" s="15"/>
      <c r="B623" s="15"/>
      <c r="C623" s="15"/>
      <c r="D623" s="15"/>
      <c r="E623" s="15"/>
      <c r="F623" s="15"/>
      <c r="G623" s="15"/>
      <c r="H623" s="15"/>
    </row>
    <row r="624" spans="1:8" ht="15.75" customHeight="1">
      <c r="A624" s="15"/>
      <c r="B624" s="15"/>
      <c r="C624" s="15"/>
      <c r="D624" s="15"/>
      <c r="E624" s="15"/>
      <c r="F624" s="15"/>
      <c r="G624" s="15"/>
      <c r="H624" s="15"/>
    </row>
    <row r="625" spans="1:8" ht="15.75" customHeight="1">
      <c r="A625" s="15"/>
      <c r="B625" s="15"/>
      <c r="C625" s="15"/>
      <c r="D625" s="15"/>
      <c r="E625" s="15"/>
      <c r="F625" s="15"/>
      <c r="G625" s="15"/>
      <c r="H625" s="15"/>
    </row>
    <row r="626" spans="1:8" ht="15.75" customHeight="1">
      <c r="A626" s="15"/>
      <c r="B626" s="15"/>
      <c r="C626" s="15"/>
      <c r="D626" s="15"/>
      <c r="E626" s="15"/>
      <c r="F626" s="15"/>
      <c r="G626" s="15"/>
      <c r="H626" s="15"/>
    </row>
    <row r="627" spans="1:8" ht="15.75" customHeight="1">
      <c r="A627" s="15"/>
      <c r="B627" s="15"/>
      <c r="C627" s="15"/>
      <c r="D627" s="15"/>
      <c r="E627" s="15"/>
      <c r="F627" s="15"/>
      <c r="G627" s="15"/>
      <c r="H627" s="15"/>
    </row>
    <row r="628" spans="1:8" ht="15.75" customHeight="1">
      <c r="A628" s="15"/>
      <c r="B628" s="15"/>
      <c r="C628" s="15"/>
      <c r="D628" s="15"/>
      <c r="E628" s="15"/>
      <c r="F628" s="15"/>
      <c r="G628" s="15"/>
      <c r="H628" s="15"/>
    </row>
    <row r="629" spans="1:8" ht="15.75" customHeight="1">
      <c r="A629" s="15"/>
      <c r="B629" s="15"/>
      <c r="C629" s="15"/>
      <c r="D629" s="15"/>
      <c r="E629" s="15"/>
      <c r="F629" s="15"/>
      <c r="G629" s="15"/>
      <c r="H629" s="15"/>
    </row>
    <row r="630" spans="1:8" ht="15.75" customHeight="1">
      <c r="A630" s="15"/>
      <c r="B630" s="15"/>
      <c r="C630" s="15"/>
      <c r="D630" s="15"/>
      <c r="E630" s="15"/>
      <c r="F630" s="15"/>
      <c r="G630" s="15"/>
      <c r="H630" s="15"/>
    </row>
    <row r="631" spans="1:8" ht="15.75" customHeight="1">
      <c r="A631" s="15"/>
      <c r="B631" s="15"/>
      <c r="C631" s="15"/>
      <c r="D631" s="15"/>
      <c r="E631" s="15"/>
      <c r="F631" s="15"/>
      <c r="G631" s="15"/>
      <c r="H631" s="15"/>
    </row>
    <row r="632" spans="1:8" ht="15.75" customHeight="1">
      <c r="A632" s="15"/>
      <c r="B632" s="15"/>
      <c r="C632" s="15"/>
      <c r="D632" s="15"/>
      <c r="E632" s="15"/>
      <c r="F632" s="15"/>
      <c r="G632" s="15"/>
      <c r="H632" s="15"/>
    </row>
    <row r="633" spans="1:8" ht="15.75" customHeight="1">
      <c r="A633" s="15"/>
      <c r="B633" s="15"/>
      <c r="C633" s="15"/>
      <c r="D633" s="15"/>
      <c r="E633" s="15"/>
      <c r="F633" s="15"/>
      <c r="G633" s="15"/>
      <c r="H633" s="15"/>
    </row>
    <row r="634" spans="1:8" ht="15.75" customHeight="1">
      <c r="A634" s="15"/>
      <c r="B634" s="15"/>
      <c r="C634" s="15"/>
      <c r="D634" s="15"/>
      <c r="E634" s="15"/>
      <c r="F634" s="15"/>
      <c r="G634" s="15"/>
      <c r="H634" s="15"/>
    </row>
    <row r="635" spans="1:8" ht="15.75" customHeight="1">
      <c r="A635" s="15"/>
      <c r="B635" s="15"/>
      <c r="C635" s="15"/>
      <c r="D635" s="15"/>
      <c r="E635" s="15"/>
      <c r="F635" s="15"/>
      <c r="G635" s="15"/>
      <c r="H635" s="15"/>
    </row>
    <row r="636" spans="1:8" ht="15.75" customHeight="1">
      <c r="A636" s="15"/>
      <c r="B636" s="15"/>
      <c r="C636" s="15"/>
      <c r="D636" s="15"/>
      <c r="E636" s="15"/>
      <c r="F636" s="15"/>
      <c r="G636" s="15"/>
      <c r="H636" s="15"/>
    </row>
    <row r="637" spans="1:8" ht="15.75" customHeight="1">
      <c r="A637" s="15"/>
      <c r="B637" s="15"/>
      <c r="C637" s="15"/>
      <c r="D637" s="15"/>
      <c r="E637" s="15"/>
      <c r="F637" s="15"/>
      <c r="G637" s="15"/>
      <c r="H637" s="15"/>
    </row>
    <row r="638" spans="1:8" ht="15.75" customHeight="1">
      <c r="A638" s="15"/>
      <c r="B638" s="15"/>
      <c r="C638" s="15"/>
      <c r="D638" s="15"/>
      <c r="E638" s="15"/>
      <c r="F638" s="15"/>
      <c r="G638" s="15"/>
      <c r="H638" s="15"/>
    </row>
    <row r="639" spans="1:8" ht="15.75" customHeight="1">
      <c r="A639" s="15"/>
      <c r="B639" s="15"/>
      <c r="C639" s="15"/>
      <c r="D639" s="15"/>
      <c r="E639" s="15"/>
      <c r="F639" s="15"/>
      <c r="G639" s="15"/>
      <c r="H639" s="15"/>
    </row>
    <row r="640" spans="1:8" ht="15.75" customHeight="1">
      <c r="A640" s="15"/>
      <c r="B640" s="15"/>
      <c r="C640" s="15"/>
      <c r="D640" s="15"/>
      <c r="E640" s="15"/>
      <c r="F640" s="15"/>
      <c r="G640" s="15"/>
      <c r="H640" s="15"/>
    </row>
    <row r="641" spans="1:8" ht="15.75" customHeight="1">
      <c r="A641" s="15"/>
      <c r="B641" s="15"/>
      <c r="C641" s="15"/>
      <c r="D641" s="15"/>
      <c r="E641" s="15"/>
      <c r="F641" s="15"/>
      <c r="G641" s="15"/>
      <c r="H641" s="15"/>
    </row>
    <row r="642" spans="1:8" ht="15.75" customHeight="1">
      <c r="A642" s="15"/>
      <c r="B642" s="15"/>
      <c r="C642" s="15"/>
      <c r="D642" s="15"/>
      <c r="E642" s="15"/>
      <c r="F642" s="15"/>
      <c r="G642" s="15"/>
      <c r="H642" s="15"/>
    </row>
    <row r="643" spans="1:8" ht="15.75" customHeight="1">
      <c r="A643" s="15"/>
      <c r="B643" s="15"/>
      <c r="C643" s="15"/>
      <c r="D643" s="15"/>
      <c r="E643" s="15"/>
      <c r="F643" s="15"/>
      <c r="G643" s="15"/>
      <c r="H643" s="15"/>
    </row>
    <row r="644" spans="1:8" ht="15.75" customHeight="1">
      <c r="A644" s="15"/>
      <c r="B644" s="15"/>
      <c r="C644" s="15"/>
      <c r="D644" s="15"/>
      <c r="E644" s="15"/>
      <c r="F644" s="15"/>
      <c r="G644" s="15"/>
      <c r="H644" s="15"/>
    </row>
    <row r="645" spans="1:8" ht="15.75" customHeight="1">
      <c r="A645" s="15"/>
      <c r="B645" s="15"/>
      <c r="C645" s="15"/>
      <c r="D645" s="15"/>
      <c r="E645" s="15"/>
      <c r="F645" s="15"/>
      <c r="G645" s="15"/>
      <c r="H645" s="15"/>
    </row>
    <row r="646" spans="1:8" ht="15.75" customHeight="1">
      <c r="A646" s="15"/>
      <c r="B646" s="15"/>
      <c r="C646" s="15"/>
      <c r="D646" s="15"/>
      <c r="E646" s="15"/>
      <c r="F646" s="15"/>
      <c r="G646" s="15"/>
      <c r="H646" s="15"/>
    </row>
    <row r="647" spans="1:8" ht="15.75" customHeight="1">
      <c r="A647" s="15"/>
      <c r="B647" s="15"/>
      <c r="C647" s="15"/>
      <c r="D647" s="15"/>
      <c r="E647" s="15"/>
      <c r="F647" s="15"/>
      <c r="G647" s="15"/>
      <c r="H647" s="15"/>
    </row>
    <row r="648" spans="1:8" ht="15.75" customHeight="1">
      <c r="A648" s="15"/>
      <c r="B648" s="15"/>
      <c r="C648" s="15"/>
      <c r="D648" s="15"/>
      <c r="E648" s="15"/>
      <c r="F648" s="15"/>
      <c r="G648" s="15"/>
      <c r="H648" s="15"/>
    </row>
    <row r="649" spans="1:8" ht="15.75" customHeight="1">
      <c r="A649" s="15"/>
      <c r="B649" s="15"/>
      <c r="C649" s="15"/>
      <c r="D649" s="15"/>
      <c r="E649" s="15"/>
      <c r="F649" s="15"/>
      <c r="G649" s="15"/>
      <c r="H649" s="15"/>
    </row>
    <row r="650" spans="1:8" ht="15.75" customHeight="1">
      <c r="A650" s="15"/>
      <c r="B650" s="15"/>
      <c r="C650" s="15"/>
      <c r="D650" s="15"/>
      <c r="E650" s="15"/>
      <c r="F650" s="15"/>
      <c r="G650" s="15"/>
      <c r="H650" s="15"/>
    </row>
    <row r="651" spans="1:8" ht="15.75" customHeight="1">
      <c r="A651" s="15"/>
      <c r="B651" s="15"/>
      <c r="C651" s="15"/>
      <c r="D651" s="15"/>
      <c r="E651" s="15"/>
      <c r="F651" s="15"/>
      <c r="G651" s="15"/>
      <c r="H651" s="15"/>
    </row>
    <row r="652" spans="1:8" ht="15.75" customHeight="1">
      <c r="A652" s="15"/>
      <c r="B652" s="15"/>
      <c r="C652" s="15"/>
      <c r="D652" s="15"/>
      <c r="E652" s="15"/>
      <c r="F652" s="15"/>
      <c r="G652" s="15"/>
      <c r="H652" s="15"/>
    </row>
    <row r="653" spans="1:8" ht="15.75" customHeight="1">
      <c r="A653" s="15"/>
      <c r="B653" s="15"/>
      <c r="C653" s="15"/>
      <c r="D653" s="15"/>
      <c r="E653" s="15"/>
      <c r="F653" s="15"/>
      <c r="G653" s="15"/>
      <c r="H653" s="15"/>
    </row>
    <row r="654" spans="1:8" ht="15.75" customHeight="1">
      <c r="A654" s="15"/>
      <c r="B654" s="15"/>
      <c r="C654" s="15"/>
      <c r="D654" s="15"/>
      <c r="E654" s="15"/>
      <c r="F654" s="15"/>
      <c r="G654" s="15"/>
      <c r="H654" s="15"/>
    </row>
    <row r="655" spans="1:8" ht="15.75" customHeight="1">
      <c r="A655" s="15"/>
      <c r="B655" s="15"/>
      <c r="C655" s="15"/>
      <c r="D655" s="15"/>
      <c r="E655" s="15"/>
      <c r="F655" s="15"/>
      <c r="G655" s="15"/>
      <c r="H655" s="15"/>
    </row>
    <row r="656" spans="1:8" ht="15.75" customHeight="1">
      <c r="A656" s="15"/>
      <c r="B656" s="15"/>
      <c r="C656" s="15"/>
      <c r="D656" s="15"/>
      <c r="E656" s="15"/>
      <c r="F656" s="15"/>
      <c r="G656" s="15"/>
      <c r="H656" s="15"/>
    </row>
    <row r="657" spans="1:8" ht="15.75" customHeight="1">
      <c r="A657" s="15"/>
      <c r="B657" s="15"/>
      <c r="C657" s="15"/>
      <c r="D657" s="15"/>
      <c r="E657" s="15"/>
      <c r="F657" s="15"/>
      <c r="G657" s="15"/>
      <c r="H657" s="15"/>
    </row>
    <row r="658" spans="1:8" ht="15.75" customHeight="1">
      <c r="A658" s="15"/>
      <c r="B658" s="15"/>
      <c r="C658" s="15"/>
      <c r="D658" s="15"/>
      <c r="E658" s="15"/>
      <c r="F658" s="15"/>
      <c r="G658" s="15"/>
      <c r="H658" s="15"/>
    </row>
    <row r="659" spans="1:8" ht="15.75" customHeight="1">
      <c r="A659" s="15"/>
      <c r="B659" s="15"/>
      <c r="C659" s="15"/>
      <c r="D659" s="15"/>
      <c r="E659" s="15"/>
      <c r="F659" s="15"/>
      <c r="G659" s="15"/>
      <c r="H659" s="15"/>
    </row>
    <row r="660" spans="1:8" ht="15.75" customHeight="1">
      <c r="A660" s="15"/>
      <c r="B660" s="15"/>
      <c r="C660" s="15"/>
      <c r="D660" s="15"/>
      <c r="E660" s="15"/>
      <c r="F660" s="15"/>
      <c r="G660" s="15"/>
      <c r="H660" s="15"/>
    </row>
    <row r="661" spans="1:8" ht="15.75" customHeight="1">
      <c r="A661" s="15"/>
      <c r="B661" s="15"/>
      <c r="C661" s="15"/>
      <c r="D661" s="15"/>
      <c r="E661" s="15"/>
      <c r="F661" s="15"/>
      <c r="G661" s="15"/>
      <c r="H661" s="15"/>
    </row>
    <row r="662" spans="1:8" ht="15.75" customHeight="1">
      <c r="A662" s="15"/>
      <c r="B662" s="15"/>
      <c r="C662" s="15"/>
      <c r="D662" s="15"/>
      <c r="E662" s="15"/>
      <c r="F662" s="15"/>
      <c r="G662" s="15"/>
      <c r="H662" s="15"/>
    </row>
    <row r="663" spans="1:8" ht="15.75" customHeight="1">
      <c r="A663" s="15"/>
      <c r="B663" s="15"/>
      <c r="C663" s="15"/>
      <c r="D663" s="15"/>
      <c r="E663" s="15"/>
      <c r="F663" s="15"/>
      <c r="G663" s="15"/>
      <c r="H663" s="15"/>
    </row>
    <row r="664" spans="1:8" ht="15.75" customHeight="1">
      <c r="A664" s="15"/>
      <c r="B664" s="15"/>
      <c r="C664" s="15"/>
      <c r="D664" s="15"/>
      <c r="E664" s="15"/>
      <c r="F664" s="15"/>
      <c r="G664" s="15"/>
      <c r="H664" s="15"/>
    </row>
    <row r="665" spans="1:8" ht="15.75" customHeight="1">
      <c r="A665" s="15"/>
      <c r="B665" s="15"/>
      <c r="C665" s="15"/>
      <c r="D665" s="15"/>
      <c r="E665" s="15"/>
      <c r="F665" s="15"/>
      <c r="G665" s="15"/>
      <c r="H665" s="15"/>
    </row>
    <row r="666" spans="1:8" ht="15.75" customHeight="1">
      <c r="A666" s="15"/>
      <c r="B666" s="15"/>
      <c r="C666" s="15"/>
      <c r="D666" s="15"/>
      <c r="E666" s="15"/>
      <c r="F666" s="15"/>
      <c r="G666" s="15"/>
      <c r="H666" s="15"/>
    </row>
    <row r="667" spans="1:8" ht="15.75" customHeight="1">
      <c r="A667" s="15"/>
      <c r="B667" s="15"/>
      <c r="C667" s="15"/>
      <c r="D667" s="15"/>
      <c r="E667" s="15"/>
      <c r="F667" s="15"/>
      <c r="G667" s="15"/>
      <c r="H667" s="15"/>
    </row>
    <row r="668" spans="1:8" ht="15.75" customHeight="1">
      <c r="A668" s="15"/>
      <c r="B668" s="15"/>
      <c r="C668" s="15"/>
      <c r="D668" s="15"/>
      <c r="E668" s="15"/>
      <c r="F668" s="15"/>
      <c r="G668" s="15"/>
      <c r="H668" s="15"/>
    </row>
    <row r="669" spans="1:8" ht="15.75" customHeight="1">
      <c r="A669" s="15"/>
      <c r="B669" s="15"/>
      <c r="C669" s="15"/>
      <c r="D669" s="15"/>
      <c r="E669" s="15"/>
      <c r="F669" s="15"/>
      <c r="G669" s="15"/>
      <c r="H669" s="15"/>
    </row>
    <row r="670" spans="1:8" ht="15.75" customHeight="1">
      <c r="A670" s="15"/>
      <c r="B670" s="15"/>
      <c r="C670" s="15"/>
      <c r="D670" s="15"/>
      <c r="E670" s="15"/>
      <c r="F670" s="15"/>
      <c r="G670" s="15"/>
      <c r="H670" s="15"/>
    </row>
    <row r="671" spans="1:8" ht="15.75" customHeight="1">
      <c r="A671" s="15"/>
      <c r="B671" s="15"/>
      <c r="C671" s="15"/>
      <c r="D671" s="15"/>
      <c r="E671" s="15"/>
      <c r="F671" s="15"/>
      <c r="G671" s="15"/>
      <c r="H671" s="15"/>
    </row>
    <row r="672" spans="1:8" ht="15.75" customHeight="1">
      <c r="A672" s="15"/>
      <c r="B672" s="15"/>
      <c r="C672" s="15"/>
      <c r="D672" s="15"/>
      <c r="E672" s="15"/>
      <c r="F672" s="15"/>
      <c r="G672" s="15"/>
      <c r="H672" s="15"/>
    </row>
    <row r="673" spans="1:8" ht="15.75" customHeight="1">
      <c r="A673" s="15"/>
      <c r="B673" s="15"/>
      <c r="C673" s="15"/>
      <c r="D673" s="15"/>
      <c r="E673" s="15"/>
      <c r="F673" s="15"/>
      <c r="G673" s="15"/>
      <c r="H673" s="15"/>
    </row>
    <row r="674" spans="1:8" ht="15.75" customHeight="1">
      <c r="A674" s="15"/>
      <c r="B674" s="15"/>
      <c r="C674" s="15"/>
      <c r="D674" s="15"/>
      <c r="E674" s="15"/>
      <c r="F674" s="15"/>
      <c r="G674" s="15"/>
      <c r="H674" s="15"/>
    </row>
    <row r="675" spans="1:8" ht="15.75" customHeight="1">
      <c r="A675" s="15"/>
      <c r="B675" s="15"/>
      <c r="C675" s="15"/>
      <c r="D675" s="15"/>
      <c r="E675" s="15"/>
      <c r="F675" s="15"/>
      <c r="G675" s="15"/>
      <c r="H675" s="15"/>
    </row>
    <row r="676" spans="1:8" ht="15.75" customHeight="1">
      <c r="A676" s="15"/>
      <c r="B676" s="15"/>
      <c r="C676" s="15"/>
      <c r="D676" s="15"/>
      <c r="E676" s="15"/>
      <c r="F676" s="15"/>
      <c r="G676" s="15"/>
      <c r="H676" s="15"/>
    </row>
    <row r="677" spans="1:8" ht="15.75" customHeight="1">
      <c r="A677" s="15"/>
      <c r="B677" s="15"/>
      <c r="C677" s="15"/>
      <c r="D677" s="15"/>
      <c r="E677" s="15"/>
      <c r="F677" s="15"/>
      <c r="G677" s="15"/>
      <c r="H677" s="15"/>
    </row>
    <row r="678" spans="1:8" ht="15.75" customHeight="1">
      <c r="A678" s="15"/>
      <c r="B678" s="15"/>
      <c r="C678" s="15"/>
      <c r="D678" s="15"/>
      <c r="E678" s="15"/>
      <c r="F678" s="15"/>
      <c r="G678" s="15"/>
      <c r="H678" s="15"/>
    </row>
    <row r="679" spans="1:8" ht="15.75" customHeight="1">
      <c r="A679" s="15"/>
      <c r="B679" s="15"/>
      <c r="C679" s="15"/>
      <c r="D679" s="15"/>
      <c r="E679" s="15"/>
      <c r="F679" s="15"/>
      <c r="G679" s="15"/>
      <c r="H679" s="15"/>
    </row>
    <row r="680" spans="1:8" ht="15.75" customHeight="1">
      <c r="A680" s="15"/>
      <c r="B680" s="15"/>
      <c r="C680" s="15"/>
      <c r="D680" s="15"/>
      <c r="E680" s="15"/>
      <c r="F680" s="15"/>
      <c r="G680" s="15"/>
      <c r="H680" s="15"/>
    </row>
    <row r="681" spans="1:8" ht="15.75" customHeight="1">
      <c r="A681" s="15"/>
      <c r="B681" s="15"/>
      <c r="C681" s="15"/>
      <c r="D681" s="15"/>
      <c r="E681" s="15"/>
      <c r="F681" s="15"/>
      <c r="G681" s="15"/>
      <c r="H681" s="15"/>
    </row>
    <row r="682" spans="1:8" ht="15.75" customHeight="1">
      <c r="A682" s="15"/>
      <c r="B682" s="15"/>
      <c r="C682" s="15"/>
      <c r="D682" s="15"/>
      <c r="E682" s="15"/>
      <c r="F682" s="15"/>
      <c r="G682" s="15"/>
      <c r="H682" s="15"/>
    </row>
    <row r="683" spans="1:8" ht="15.75" customHeight="1">
      <c r="A683" s="15"/>
      <c r="B683" s="15"/>
      <c r="C683" s="15"/>
      <c r="D683" s="15"/>
      <c r="E683" s="15"/>
      <c r="F683" s="15"/>
      <c r="G683" s="15"/>
      <c r="H683" s="15"/>
    </row>
    <row r="684" spans="1:8" ht="15.75" customHeight="1">
      <c r="A684" s="15"/>
      <c r="B684" s="15"/>
      <c r="C684" s="15"/>
      <c r="D684" s="15"/>
      <c r="E684" s="15"/>
      <c r="F684" s="15"/>
      <c r="G684" s="15"/>
      <c r="H684" s="15"/>
    </row>
    <row r="685" spans="1:8" ht="15.75" customHeight="1">
      <c r="A685" s="15"/>
      <c r="B685" s="15"/>
      <c r="C685" s="15"/>
      <c r="D685" s="15"/>
      <c r="E685" s="15"/>
      <c r="F685" s="15"/>
      <c r="G685" s="15"/>
      <c r="H685" s="15"/>
    </row>
    <row r="686" spans="1:8" ht="15.75" customHeight="1">
      <c r="A686" s="15"/>
      <c r="B686" s="15"/>
      <c r="C686" s="15"/>
      <c r="D686" s="15"/>
      <c r="E686" s="15"/>
      <c r="F686" s="15"/>
      <c r="G686" s="15"/>
      <c r="H686" s="15"/>
    </row>
    <row r="687" spans="1:8" ht="15.75" customHeight="1">
      <c r="A687" s="15"/>
      <c r="B687" s="15"/>
      <c r="C687" s="15"/>
      <c r="D687" s="15"/>
      <c r="E687" s="15"/>
      <c r="F687" s="15"/>
      <c r="G687" s="15"/>
      <c r="H687" s="15"/>
    </row>
    <row r="688" spans="1:8" ht="15.75" customHeight="1">
      <c r="A688" s="15"/>
      <c r="B688" s="15"/>
      <c r="C688" s="15"/>
      <c r="D688" s="15"/>
      <c r="E688" s="15"/>
      <c r="F688" s="15"/>
      <c r="G688" s="15"/>
      <c r="H688" s="15"/>
    </row>
    <row r="689" spans="1:8" ht="15.75" customHeight="1">
      <c r="A689" s="15"/>
      <c r="B689" s="15"/>
      <c r="C689" s="15"/>
      <c r="D689" s="15"/>
      <c r="E689" s="15"/>
      <c r="F689" s="15"/>
      <c r="G689" s="15"/>
      <c r="H689" s="15"/>
    </row>
    <row r="690" spans="1:8" ht="15.75" customHeight="1">
      <c r="A690" s="15"/>
      <c r="B690" s="15"/>
      <c r="C690" s="15"/>
      <c r="D690" s="15"/>
      <c r="E690" s="15"/>
      <c r="F690" s="15"/>
      <c r="G690" s="15"/>
      <c r="H690" s="15"/>
    </row>
    <row r="691" spans="1:8" ht="15.75" customHeight="1">
      <c r="A691" s="15"/>
      <c r="B691" s="15"/>
      <c r="C691" s="15"/>
      <c r="D691" s="15"/>
      <c r="E691" s="15"/>
      <c r="F691" s="15"/>
      <c r="G691" s="15"/>
      <c r="H691" s="15"/>
    </row>
    <row r="692" spans="1:8" ht="15.75" customHeight="1">
      <c r="A692" s="15"/>
      <c r="B692" s="15"/>
      <c r="C692" s="15"/>
      <c r="D692" s="15"/>
      <c r="E692" s="15"/>
      <c r="F692" s="15"/>
      <c r="G692" s="15"/>
      <c r="H692" s="15"/>
    </row>
    <row r="693" spans="1:8" ht="15.75" customHeight="1">
      <c r="A693" s="15"/>
      <c r="B693" s="15"/>
      <c r="C693" s="15"/>
      <c r="D693" s="15"/>
      <c r="E693" s="15"/>
      <c r="F693" s="15"/>
      <c r="G693" s="15"/>
      <c r="H693" s="15"/>
    </row>
    <row r="694" spans="1:8" ht="15.75" customHeight="1">
      <c r="A694" s="15"/>
      <c r="B694" s="15"/>
      <c r="C694" s="15"/>
      <c r="D694" s="15"/>
      <c r="E694" s="15"/>
      <c r="F694" s="15"/>
      <c r="G694" s="15"/>
      <c r="H694" s="15"/>
    </row>
    <row r="695" spans="1:8" ht="15.75" customHeight="1">
      <c r="A695" s="15"/>
      <c r="B695" s="15"/>
      <c r="C695" s="15"/>
      <c r="D695" s="15"/>
      <c r="E695" s="15"/>
      <c r="F695" s="15"/>
      <c r="G695" s="15"/>
      <c r="H695" s="15"/>
    </row>
    <row r="696" spans="1:8" ht="15.75" customHeight="1">
      <c r="A696" s="15"/>
      <c r="B696" s="15"/>
      <c r="C696" s="15"/>
      <c r="D696" s="15"/>
      <c r="E696" s="15"/>
      <c r="F696" s="15"/>
      <c r="G696" s="15"/>
      <c r="H696" s="15"/>
    </row>
    <row r="697" spans="1:8" ht="15.75" customHeight="1">
      <c r="A697" s="15"/>
      <c r="B697" s="15"/>
      <c r="C697" s="15"/>
      <c r="D697" s="15"/>
      <c r="E697" s="15"/>
      <c r="F697" s="15"/>
      <c r="G697" s="15"/>
      <c r="H697" s="15"/>
    </row>
    <row r="698" spans="1:8" ht="15.75" customHeight="1">
      <c r="A698" s="15"/>
      <c r="B698" s="15"/>
      <c r="C698" s="15"/>
      <c r="D698" s="15"/>
      <c r="E698" s="15"/>
      <c r="F698" s="15"/>
      <c r="G698" s="15"/>
      <c r="H698" s="15"/>
    </row>
    <row r="699" spans="1:8" ht="15.75" customHeight="1">
      <c r="A699" s="15"/>
      <c r="B699" s="15"/>
      <c r="C699" s="15"/>
      <c r="D699" s="15"/>
      <c r="E699" s="15"/>
      <c r="F699" s="15"/>
      <c r="G699" s="15"/>
      <c r="H699" s="15"/>
    </row>
    <row r="700" spans="1:8" ht="15.75" customHeight="1">
      <c r="A700" s="15"/>
      <c r="B700" s="15"/>
      <c r="C700" s="15"/>
      <c r="D700" s="15"/>
      <c r="E700" s="15"/>
      <c r="F700" s="15"/>
      <c r="G700" s="15"/>
      <c r="H700" s="15"/>
    </row>
    <row r="701" spans="1:8" ht="15.75" customHeight="1">
      <c r="A701" s="15"/>
      <c r="B701" s="15"/>
      <c r="C701" s="15"/>
      <c r="D701" s="15"/>
      <c r="E701" s="15"/>
      <c r="F701" s="15"/>
      <c r="G701" s="15"/>
      <c r="H701" s="15"/>
    </row>
    <row r="702" spans="1:8" ht="15.75" customHeight="1">
      <c r="A702" s="15"/>
      <c r="B702" s="15"/>
      <c r="C702" s="15"/>
      <c r="D702" s="15"/>
      <c r="E702" s="15"/>
      <c r="F702" s="15"/>
      <c r="G702" s="15"/>
      <c r="H702" s="15"/>
    </row>
    <row r="703" spans="1:8" ht="15.75" customHeight="1">
      <c r="A703" s="15"/>
      <c r="B703" s="15"/>
      <c r="C703" s="15"/>
      <c r="D703" s="15"/>
      <c r="E703" s="15"/>
      <c r="F703" s="15"/>
      <c r="G703" s="15"/>
      <c r="H703" s="15"/>
    </row>
    <row r="704" spans="1:8" ht="15.75" customHeight="1">
      <c r="A704" s="15"/>
      <c r="B704" s="15"/>
      <c r="C704" s="15"/>
      <c r="D704" s="15"/>
      <c r="E704" s="15"/>
      <c r="F704" s="15"/>
      <c r="G704" s="15"/>
      <c r="H704" s="15"/>
    </row>
    <row r="705" spans="1:8" ht="15.75" customHeight="1">
      <c r="A705" s="15"/>
      <c r="B705" s="15"/>
      <c r="C705" s="15"/>
      <c r="D705" s="15"/>
      <c r="E705" s="15"/>
      <c r="F705" s="15"/>
      <c r="G705" s="15"/>
      <c r="H705" s="15"/>
    </row>
    <row r="706" spans="1:8" ht="15.75" customHeight="1">
      <c r="A706" s="15"/>
      <c r="B706" s="15"/>
      <c r="C706" s="15"/>
      <c r="D706" s="15"/>
      <c r="E706" s="15"/>
      <c r="F706" s="15"/>
      <c r="G706" s="15"/>
      <c r="H706" s="15"/>
    </row>
    <row r="707" spans="1:8" ht="15.75" customHeight="1">
      <c r="A707" s="15"/>
      <c r="B707" s="15"/>
      <c r="C707" s="15"/>
      <c r="D707" s="15"/>
      <c r="E707" s="15"/>
      <c r="F707" s="15"/>
      <c r="G707" s="15"/>
      <c r="H707" s="15"/>
    </row>
    <row r="708" spans="1:8" ht="15.75" customHeight="1">
      <c r="A708" s="15"/>
      <c r="B708" s="15"/>
      <c r="C708" s="15"/>
      <c r="D708" s="15"/>
      <c r="E708" s="15"/>
      <c r="F708" s="15"/>
      <c r="G708" s="15"/>
      <c r="H708" s="15"/>
    </row>
    <row r="709" spans="1:8" ht="15.75" customHeight="1">
      <c r="A709" s="15"/>
      <c r="B709" s="15"/>
      <c r="C709" s="15"/>
      <c r="D709" s="15"/>
      <c r="E709" s="15"/>
      <c r="F709" s="15"/>
      <c r="G709" s="15"/>
      <c r="H709" s="15"/>
    </row>
    <row r="710" spans="1:8" ht="15.75" customHeight="1">
      <c r="A710" s="15"/>
      <c r="B710" s="15"/>
      <c r="C710" s="15"/>
      <c r="D710" s="15"/>
      <c r="E710" s="15"/>
      <c r="F710" s="15"/>
      <c r="G710" s="15"/>
      <c r="H710" s="15"/>
    </row>
    <row r="711" spans="1:8" ht="15.75" customHeight="1">
      <c r="A711" s="15"/>
      <c r="B711" s="15"/>
      <c r="C711" s="15"/>
      <c r="D711" s="15"/>
      <c r="E711" s="15"/>
      <c r="F711" s="15"/>
      <c r="G711" s="15"/>
      <c r="H711" s="15"/>
    </row>
    <row r="712" spans="1:8" ht="15.75" customHeight="1">
      <c r="A712" s="15"/>
      <c r="B712" s="15"/>
      <c r="C712" s="15"/>
      <c r="D712" s="15"/>
      <c r="E712" s="15"/>
      <c r="F712" s="15"/>
      <c r="G712" s="15"/>
      <c r="H712" s="15"/>
    </row>
    <row r="713" spans="1:8" ht="15.75" customHeight="1">
      <c r="A713" s="15"/>
      <c r="B713" s="15"/>
      <c r="C713" s="15"/>
      <c r="D713" s="15"/>
      <c r="E713" s="15"/>
      <c r="F713" s="15"/>
      <c r="G713" s="15"/>
      <c r="H713" s="15"/>
    </row>
    <row r="714" spans="1:8" ht="15.75" customHeight="1">
      <c r="A714" s="15"/>
      <c r="B714" s="15"/>
      <c r="C714" s="15"/>
      <c r="D714" s="15"/>
      <c r="E714" s="15"/>
      <c r="F714" s="15"/>
      <c r="G714" s="15"/>
      <c r="H714" s="15"/>
    </row>
    <row r="715" spans="1:8" ht="15.75" customHeight="1">
      <c r="A715" s="15"/>
      <c r="B715" s="15"/>
      <c r="C715" s="15"/>
      <c r="D715" s="15"/>
      <c r="E715" s="15"/>
      <c r="F715" s="15"/>
      <c r="G715" s="15"/>
      <c r="H715" s="15"/>
    </row>
    <row r="716" spans="1:8" ht="15.75" customHeight="1">
      <c r="A716" s="15"/>
      <c r="B716" s="15"/>
      <c r="C716" s="15"/>
      <c r="D716" s="15"/>
      <c r="E716" s="15"/>
      <c r="F716" s="15"/>
      <c r="G716" s="15"/>
      <c r="H716" s="15"/>
    </row>
    <row r="717" spans="1:8" ht="15.75" customHeight="1">
      <c r="A717" s="15"/>
      <c r="B717" s="15"/>
      <c r="C717" s="15"/>
      <c r="D717" s="15"/>
      <c r="E717" s="15"/>
      <c r="F717" s="15"/>
      <c r="G717" s="15"/>
      <c r="H717" s="15"/>
    </row>
    <row r="718" spans="1:8" ht="15.75" customHeight="1">
      <c r="A718" s="15"/>
      <c r="B718" s="15"/>
      <c r="C718" s="15"/>
      <c r="D718" s="15"/>
      <c r="E718" s="15"/>
      <c r="F718" s="15"/>
      <c r="G718" s="15"/>
      <c r="H718" s="15"/>
    </row>
    <row r="719" spans="1:8" ht="15.75" customHeight="1">
      <c r="A719" s="15"/>
      <c r="B719" s="15"/>
      <c r="C719" s="15"/>
      <c r="D719" s="15"/>
      <c r="E719" s="15"/>
      <c r="F719" s="15"/>
      <c r="G719" s="15"/>
      <c r="H719" s="15"/>
    </row>
    <row r="720" spans="1:8" ht="15.75" customHeight="1">
      <c r="A720" s="15"/>
      <c r="B720" s="15"/>
      <c r="C720" s="15"/>
      <c r="D720" s="15"/>
      <c r="E720" s="15"/>
      <c r="F720" s="15"/>
      <c r="G720" s="15"/>
      <c r="H720" s="15"/>
    </row>
    <row r="721" spans="1:8" ht="15.75" customHeight="1">
      <c r="A721" s="15"/>
      <c r="B721" s="15"/>
      <c r="C721" s="15"/>
      <c r="D721" s="15"/>
      <c r="E721" s="15"/>
      <c r="F721" s="15"/>
      <c r="G721" s="15"/>
      <c r="H721" s="15"/>
    </row>
    <row r="722" spans="1:8" ht="15.75" customHeight="1">
      <c r="A722" s="15"/>
      <c r="B722" s="15"/>
      <c r="C722" s="15"/>
      <c r="D722" s="15"/>
      <c r="E722" s="15"/>
      <c r="F722" s="15"/>
      <c r="G722" s="15"/>
      <c r="H722" s="15"/>
    </row>
    <row r="723" spans="1:8" ht="15.75" customHeight="1">
      <c r="A723" s="15"/>
      <c r="B723" s="15"/>
      <c r="C723" s="15"/>
      <c r="D723" s="15"/>
      <c r="E723" s="15"/>
      <c r="F723" s="15"/>
      <c r="G723" s="15"/>
      <c r="H723" s="15"/>
    </row>
    <row r="724" spans="1:8" ht="15.75" customHeight="1">
      <c r="A724" s="15"/>
      <c r="B724" s="15"/>
      <c r="C724" s="15"/>
      <c r="D724" s="15"/>
      <c r="E724" s="15"/>
      <c r="F724" s="15"/>
      <c r="G724" s="15"/>
      <c r="H724" s="15"/>
    </row>
    <row r="725" spans="1:8" ht="15.75" customHeight="1">
      <c r="A725" s="15"/>
      <c r="B725" s="15"/>
      <c r="C725" s="15"/>
      <c r="D725" s="15"/>
      <c r="E725" s="15"/>
      <c r="F725" s="15"/>
      <c r="G725" s="15"/>
      <c r="H725" s="15"/>
    </row>
    <row r="726" spans="1:8" ht="15.75" customHeight="1">
      <c r="A726" s="15"/>
      <c r="B726" s="15"/>
      <c r="C726" s="15"/>
      <c r="D726" s="15"/>
      <c r="E726" s="15"/>
      <c r="F726" s="15"/>
      <c r="G726" s="15"/>
      <c r="H726" s="15"/>
    </row>
    <row r="727" spans="1:8" ht="15.75" customHeight="1">
      <c r="A727" s="15"/>
      <c r="B727" s="15"/>
      <c r="C727" s="15"/>
      <c r="D727" s="15"/>
      <c r="E727" s="15"/>
      <c r="F727" s="15"/>
      <c r="G727" s="15"/>
      <c r="H727" s="15"/>
    </row>
    <row r="728" spans="1:8" ht="15.75" customHeight="1">
      <c r="A728" s="15"/>
      <c r="B728" s="15"/>
      <c r="C728" s="15"/>
      <c r="D728" s="15"/>
      <c r="E728" s="15"/>
      <c r="F728" s="15"/>
      <c r="G728" s="15"/>
      <c r="H728" s="15"/>
    </row>
    <row r="729" spans="1:8" ht="15.75" customHeight="1">
      <c r="A729" s="15"/>
      <c r="B729" s="15"/>
      <c r="C729" s="15"/>
      <c r="D729" s="15"/>
      <c r="E729" s="15"/>
      <c r="F729" s="15"/>
      <c r="G729" s="15"/>
      <c r="H729" s="15"/>
    </row>
    <row r="730" spans="1:8" ht="15.75" customHeight="1">
      <c r="A730" s="15"/>
      <c r="B730" s="15"/>
      <c r="C730" s="15"/>
      <c r="D730" s="15"/>
      <c r="E730" s="15"/>
      <c r="F730" s="15"/>
      <c r="G730" s="15"/>
      <c r="H730" s="15"/>
    </row>
    <row r="731" spans="1:8" ht="15.75" customHeight="1">
      <c r="A731" s="15"/>
      <c r="B731" s="15"/>
      <c r="C731" s="15"/>
      <c r="D731" s="15"/>
      <c r="E731" s="15"/>
      <c r="F731" s="15"/>
      <c r="G731" s="15"/>
      <c r="H731" s="15"/>
    </row>
    <row r="732" spans="1:8" ht="15.75" customHeight="1">
      <c r="A732" s="15"/>
      <c r="B732" s="15"/>
      <c r="C732" s="15"/>
      <c r="D732" s="15"/>
      <c r="E732" s="15"/>
      <c r="F732" s="15"/>
      <c r="G732" s="15"/>
      <c r="H732" s="15"/>
    </row>
    <row r="733" spans="1:8" ht="15.75" customHeight="1">
      <c r="A733" s="15"/>
      <c r="B733" s="15"/>
      <c r="C733" s="15"/>
      <c r="D733" s="15"/>
      <c r="E733" s="15"/>
      <c r="F733" s="15"/>
      <c r="G733" s="15"/>
      <c r="H733" s="15"/>
    </row>
    <row r="734" spans="1:8" ht="15.75" customHeight="1">
      <c r="A734" s="15"/>
      <c r="B734" s="15"/>
      <c r="C734" s="15"/>
      <c r="D734" s="15"/>
      <c r="E734" s="15"/>
      <c r="F734" s="15"/>
      <c r="G734" s="15"/>
      <c r="H734" s="15"/>
    </row>
    <row r="735" spans="1:8" ht="15.75" customHeight="1">
      <c r="A735" s="15"/>
      <c r="B735" s="15"/>
      <c r="C735" s="15"/>
      <c r="D735" s="15"/>
      <c r="E735" s="15"/>
      <c r="F735" s="15"/>
      <c r="G735" s="15"/>
      <c r="H735" s="15"/>
    </row>
    <row r="736" spans="1:8" ht="15.75" customHeight="1">
      <c r="A736" s="15"/>
      <c r="B736" s="15"/>
      <c r="C736" s="15"/>
      <c r="D736" s="15"/>
      <c r="E736" s="15"/>
      <c r="F736" s="15"/>
      <c r="G736" s="15"/>
      <c r="H736" s="15"/>
    </row>
    <row r="737" spans="1:8" ht="15.75" customHeight="1">
      <c r="A737" s="15"/>
      <c r="B737" s="15"/>
      <c r="C737" s="15"/>
      <c r="D737" s="15"/>
      <c r="E737" s="15"/>
      <c r="F737" s="15"/>
      <c r="G737" s="15"/>
      <c r="H737" s="15"/>
    </row>
    <row r="738" spans="1:8" ht="15.75" customHeight="1">
      <c r="A738" s="15"/>
      <c r="B738" s="15"/>
      <c r="C738" s="15"/>
      <c r="D738" s="15"/>
      <c r="E738" s="15"/>
      <c r="F738" s="15"/>
      <c r="G738" s="15"/>
      <c r="H738" s="15"/>
    </row>
    <row r="739" spans="1:8" ht="15.75" customHeight="1">
      <c r="A739" s="15"/>
      <c r="B739" s="15"/>
      <c r="C739" s="15"/>
      <c r="D739" s="15"/>
      <c r="E739" s="15"/>
      <c r="F739" s="15"/>
      <c r="G739" s="15"/>
      <c r="H739" s="15"/>
    </row>
    <row r="740" spans="1:8" ht="15.75" customHeight="1">
      <c r="A740" s="15"/>
      <c r="B740" s="15"/>
      <c r="C740" s="15"/>
      <c r="D740" s="15"/>
      <c r="E740" s="15"/>
      <c r="F740" s="15"/>
      <c r="G740" s="15"/>
      <c r="H740" s="15"/>
    </row>
    <row r="741" spans="1:8" ht="15.75" customHeight="1">
      <c r="A741" s="15"/>
      <c r="B741" s="15"/>
      <c r="C741" s="15"/>
      <c r="D741" s="15"/>
      <c r="E741" s="15"/>
      <c r="F741" s="15"/>
      <c r="G741" s="15"/>
      <c r="H741" s="15"/>
    </row>
    <row r="742" spans="1:8" ht="15.75" customHeight="1">
      <c r="A742" s="15"/>
      <c r="B742" s="15"/>
      <c r="C742" s="15"/>
      <c r="D742" s="15"/>
      <c r="E742" s="15"/>
      <c r="F742" s="15"/>
      <c r="G742" s="15"/>
      <c r="H742" s="15"/>
    </row>
    <row r="743" spans="1:8" ht="15.75" customHeight="1">
      <c r="A743" s="15"/>
      <c r="B743" s="15"/>
      <c r="C743" s="15"/>
      <c r="D743" s="15"/>
      <c r="E743" s="15"/>
      <c r="F743" s="15"/>
      <c r="G743" s="15"/>
      <c r="H743" s="15"/>
    </row>
    <row r="744" spans="1:8" ht="15.75" customHeight="1">
      <c r="A744" s="15"/>
      <c r="B744" s="15"/>
      <c r="C744" s="15"/>
      <c r="D744" s="15"/>
      <c r="E744" s="15"/>
      <c r="F744" s="15"/>
      <c r="G744" s="15"/>
      <c r="H744" s="15"/>
    </row>
    <row r="745" spans="1:8" ht="15.75" customHeight="1">
      <c r="A745" s="15"/>
      <c r="B745" s="15"/>
      <c r="C745" s="15"/>
      <c r="D745" s="15"/>
      <c r="E745" s="15"/>
      <c r="F745" s="15"/>
      <c r="G745" s="15"/>
      <c r="H745" s="15"/>
    </row>
    <row r="746" spans="1:8" ht="15.75" customHeight="1">
      <c r="A746" s="15"/>
      <c r="B746" s="15"/>
      <c r="C746" s="15"/>
      <c r="D746" s="15"/>
      <c r="E746" s="15"/>
      <c r="F746" s="15"/>
      <c r="G746" s="15"/>
      <c r="H746" s="15"/>
    </row>
    <row r="747" spans="1:8" ht="15.75" customHeight="1">
      <c r="A747" s="15"/>
      <c r="B747" s="15"/>
      <c r="C747" s="15"/>
      <c r="D747" s="15"/>
      <c r="E747" s="15"/>
      <c r="F747" s="15"/>
      <c r="G747" s="15"/>
      <c r="H747" s="15"/>
    </row>
    <row r="748" spans="1:8" ht="15.75" customHeight="1">
      <c r="A748" s="15"/>
      <c r="B748" s="15"/>
      <c r="C748" s="15"/>
      <c r="D748" s="15"/>
      <c r="E748" s="15"/>
      <c r="F748" s="15"/>
      <c r="G748" s="15"/>
      <c r="H748" s="15"/>
    </row>
    <row r="749" spans="1:8" ht="15.75" customHeight="1">
      <c r="A749" s="15"/>
      <c r="B749" s="15"/>
      <c r="C749" s="15"/>
      <c r="D749" s="15"/>
      <c r="E749" s="15"/>
      <c r="F749" s="15"/>
      <c r="G749" s="15"/>
      <c r="H749" s="15"/>
    </row>
    <row r="750" spans="1:8" ht="15.75" customHeight="1">
      <c r="A750" s="15"/>
      <c r="B750" s="15"/>
      <c r="C750" s="15"/>
      <c r="D750" s="15"/>
      <c r="E750" s="15"/>
      <c r="F750" s="15"/>
      <c r="G750" s="15"/>
      <c r="H750" s="15"/>
    </row>
    <row r="751" spans="1:8" ht="15.75" customHeight="1">
      <c r="A751" s="15"/>
      <c r="B751" s="15"/>
      <c r="C751" s="15"/>
      <c r="D751" s="15"/>
      <c r="E751" s="15"/>
      <c r="F751" s="15"/>
      <c r="G751" s="15"/>
      <c r="H751" s="15"/>
    </row>
    <row r="752" spans="1:8" ht="15.75" customHeight="1">
      <c r="A752" s="15"/>
      <c r="B752" s="15"/>
      <c r="C752" s="15"/>
      <c r="D752" s="15"/>
      <c r="E752" s="15"/>
      <c r="F752" s="15"/>
      <c r="G752" s="15"/>
      <c r="H752" s="15"/>
    </row>
    <row r="753" spans="1:8" ht="15.75" customHeight="1">
      <c r="A753" s="15"/>
      <c r="B753" s="15"/>
      <c r="C753" s="15"/>
      <c r="D753" s="15"/>
      <c r="E753" s="15"/>
      <c r="F753" s="15"/>
      <c r="G753" s="15"/>
      <c r="H753" s="15"/>
    </row>
    <row r="754" spans="1:8" ht="15.75" customHeight="1">
      <c r="A754" s="15"/>
      <c r="B754" s="15"/>
      <c r="C754" s="15"/>
      <c r="D754" s="15"/>
      <c r="E754" s="15"/>
      <c r="F754" s="15"/>
      <c r="G754" s="15"/>
      <c r="H754" s="15"/>
    </row>
    <row r="755" spans="1:8" ht="15.75" customHeight="1">
      <c r="A755" s="15"/>
      <c r="B755" s="15"/>
      <c r="C755" s="15"/>
      <c r="D755" s="15"/>
      <c r="E755" s="15"/>
      <c r="F755" s="15"/>
      <c r="G755" s="15"/>
      <c r="H755" s="15"/>
    </row>
    <row r="756" spans="1:8" ht="15.75" customHeight="1">
      <c r="A756" s="15"/>
      <c r="B756" s="15"/>
      <c r="C756" s="15"/>
      <c r="D756" s="15"/>
      <c r="E756" s="15"/>
      <c r="F756" s="15"/>
      <c r="G756" s="15"/>
      <c r="H756" s="15"/>
    </row>
    <row r="757" spans="1:8" ht="15.75" customHeight="1">
      <c r="A757" s="15"/>
      <c r="B757" s="15"/>
      <c r="C757" s="15"/>
      <c r="D757" s="15"/>
      <c r="E757" s="15"/>
      <c r="F757" s="15"/>
      <c r="G757" s="15"/>
      <c r="H757" s="15"/>
    </row>
    <row r="758" spans="1:8" ht="15.75" customHeight="1">
      <c r="A758" s="15"/>
      <c r="B758" s="15"/>
      <c r="C758" s="15"/>
      <c r="D758" s="15"/>
      <c r="E758" s="15"/>
      <c r="F758" s="15"/>
      <c r="G758" s="15"/>
      <c r="H758" s="15"/>
    </row>
    <row r="759" spans="1:8" ht="15.75" customHeight="1">
      <c r="A759" s="15"/>
      <c r="B759" s="15"/>
      <c r="C759" s="15"/>
      <c r="D759" s="15"/>
      <c r="E759" s="15"/>
      <c r="F759" s="15"/>
      <c r="G759" s="15"/>
      <c r="H759" s="15"/>
    </row>
    <row r="760" spans="1:8" ht="15.75" customHeight="1">
      <c r="A760" s="15"/>
      <c r="B760" s="15"/>
      <c r="C760" s="15"/>
      <c r="D760" s="15"/>
      <c r="E760" s="15"/>
      <c r="F760" s="15"/>
      <c r="G760" s="15"/>
      <c r="H760" s="15"/>
    </row>
    <row r="761" spans="1:8" ht="15.75" customHeight="1">
      <c r="A761" s="15"/>
      <c r="B761" s="15"/>
      <c r="C761" s="15"/>
      <c r="D761" s="15"/>
      <c r="E761" s="15"/>
      <c r="F761" s="15"/>
      <c r="G761" s="15"/>
      <c r="H761" s="15"/>
    </row>
    <row r="762" spans="1:8" ht="15.75" customHeight="1">
      <c r="A762" s="15"/>
      <c r="B762" s="15"/>
      <c r="C762" s="15"/>
      <c r="D762" s="15"/>
      <c r="E762" s="15"/>
      <c r="F762" s="15"/>
      <c r="G762" s="15"/>
      <c r="H762" s="15"/>
    </row>
    <row r="763" spans="1:8" ht="15.75" customHeight="1">
      <c r="A763" s="15"/>
      <c r="B763" s="15"/>
      <c r="C763" s="15"/>
      <c r="D763" s="15"/>
      <c r="E763" s="15"/>
      <c r="F763" s="15"/>
      <c r="G763" s="15"/>
      <c r="H763" s="15"/>
    </row>
    <row r="764" spans="1:8" ht="15.75" customHeight="1">
      <c r="A764" s="15"/>
      <c r="B764" s="15"/>
      <c r="C764" s="15"/>
      <c r="D764" s="15"/>
      <c r="E764" s="15"/>
      <c r="F764" s="15"/>
      <c r="G764" s="15"/>
      <c r="H764" s="15"/>
    </row>
    <row r="765" spans="1:8" ht="15.75" customHeight="1">
      <c r="A765" s="15"/>
      <c r="B765" s="15"/>
      <c r="C765" s="15"/>
      <c r="D765" s="15"/>
      <c r="E765" s="15"/>
      <c r="F765" s="15"/>
      <c r="G765" s="15"/>
      <c r="H765" s="15"/>
    </row>
    <row r="766" spans="1:8" ht="15.75" customHeight="1">
      <c r="A766" s="15"/>
      <c r="B766" s="15"/>
      <c r="C766" s="15"/>
      <c r="D766" s="15"/>
      <c r="E766" s="15"/>
      <c r="F766" s="15"/>
      <c r="G766" s="15"/>
      <c r="H766" s="15"/>
    </row>
    <row r="767" spans="1:8" ht="15.75" customHeight="1">
      <c r="A767" s="15"/>
      <c r="B767" s="15"/>
      <c r="C767" s="15"/>
      <c r="D767" s="15"/>
      <c r="E767" s="15"/>
      <c r="F767" s="15"/>
      <c r="G767" s="15"/>
      <c r="H767" s="15"/>
    </row>
    <row r="768" spans="1:8" ht="15.75" customHeight="1">
      <c r="A768" s="15"/>
      <c r="B768" s="15"/>
      <c r="C768" s="15"/>
      <c r="D768" s="15"/>
      <c r="E768" s="15"/>
      <c r="F768" s="15"/>
      <c r="G768" s="15"/>
      <c r="H768" s="15"/>
    </row>
    <row r="769" spans="1:8" ht="15.75" customHeight="1">
      <c r="A769" s="15"/>
      <c r="B769" s="15"/>
      <c r="C769" s="15"/>
      <c r="D769" s="15"/>
      <c r="E769" s="15"/>
      <c r="F769" s="15"/>
      <c r="G769" s="15"/>
      <c r="H769" s="15"/>
    </row>
    <row r="770" spans="1:8" ht="15.75" customHeight="1">
      <c r="A770" s="15"/>
      <c r="B770" s="15"/>
      <c r="C770" s="15"/>
      <c r="D770" s="15"/>
      <c r="E770" s="15"/>
      <c r="F770" s="15"/>
      <c r="G770" s="15"/>
      <c r="H770" s="15"/>
    </row>
    <row r="771" spans="1:8" ht="15.75" customHeight="1">
      <c r="A771" s="15"/>
      <c r="B771" s="15"/>
      <c r="C771" s="15"/>
      <c r="D771" s="15"/>
      <c r="E771" s="15"/>
      <c r="F771" s="15"/>
      <c r="G771" s="15"/>
      <c r="H771" s="15"/>
    </row>
    <row r="772" spans="1:8" ht="15.75" customHeight="1">
      <c r="A772" s="15"/>
      <c r="B772" s="15"/>
      <c r="C772" s="15"/>
      <c r="D772" s="15"/>
      <c r="E772" s="15"/>
      <c r="F772" s="15"/>
      <c r="G772" s="15"/>
      <c r="H772" s="15"/>
    </row>
    <row r="773" spans="1:8" ht="15.75" customHeight="1">
      <c r="A773" s="15"/>
      <c r="B773" s="15"/>
      <c r="C773" s="15"/>
      <c r="D773" s="15"/>
      <c r="E773" s="15"/>
      <c r="F773" s="15"/>
      <c r="G773" s="15"/>
      <c r="H773" s="15"/>
    </row>
    <row r="774" spans="1:8" ht="15.75" customHeight="1">
      <c r="A774" s="15"/>
      <c r="B774" s="15"/>
      <c r="C774" s="15"/>
      <c r="D774" s="15"/>
      <c r="E774" s="15"/>
      <c r="F774" s="15"/>
      <c r="G774" s="15"/>
      <c r="H774" s="15"/>
    </row>
    <row r="775" spans="1:8" ht="15.75" customHeight="1">
      <c r="A775" s="15"/>
      <c r="B775" s="15"/>
      <c r="C775" s="15"/>
      <c r="D775" s="15"/>
      <c r="E775" s="15"/>
      <c r="F775" s="15"/>
      <c r="G775" s="15"/>
      <c r="H775" s="15"/>
    </row>
    <row r="776" spans="1:8" ht="15.75" customHeight="1">
      <c r="A776" s="15"/>
      <c r="B776" s="15"/>
      <c r="C776" s="15"/>
      <c r="D776" s="15"/>
      <c r="E776" s="15"/>
      <c r="F776" s="15"/>
      <c r="G776" s="15"/>
      <c r="H776" s="15"/>
    </row>
    <row r="777" spans="1:8" ht="15.75" customHeight="1">
      <c r="A777" s="15"/>
      <c r="B777" s="15"/>
      <c r="C777" s="15"/>
      <c r="D777" s="15"/>
      <c r="E777" s="15"/>
      <c r="F777" s="15"/>
      <c r="G777" s="15"/>
      <c r="H777" s="15"/>
    </row>
    <row r="778" spans="1:8" ht="15.75" customHeight="1">
      <c r="A778" s="15"/>
      <c r="B778" s="15"/>
      <c r="C778" s="15"/>
      <c r="D778" s="15"/>
      <c r="E778" s="15"/>
      <c r="F778" s="15"/>
      <c r="G778" s="15"/>
      <c r="H778" s="15"/>
    </row>
    <row r="779" spans="1:8" ht="15.75" customHeight="1">
      <c r="A779" s="15"/>
      <c r="B779" s="15"/>
      <c r="C779" s="15"/>
      <c r="D779" s="15"/>
      <c r="E779" s="15"/>
      <c r="F779" s="15"/>
      <c r="G779" s="15"/>
      <c r="H779" s="15"/>
    </row>
    <row r="780" spans="1:8" ht="15.75" customHeight="1">
      <c r="A780" s="15"/>
      <c r="B780" s="15"/>
      <c r="C780" s="15"/>
      <c r="D780" s="15"/>
      <c r="E780" s="15"/>
      <c r="F780" s="15"/>
      <c r="G780" s="15"/>
      <c r="H780" s="15"/>
    </row>
    <row r="781" spans="1:8" ht="15.75" customHeight="1">
      <c r="A781" s="15"/>
      <c r="B781" s="15"/>
      <c r="C781" s="15"/>
      <c r="D781" s="15"/>
      <c r="E781" s="15"/>
      <c r="F781" s="15"/>
      <c r="G781" s="15"/>
      <c r="H781" s="15"/>
    </row>
    <row r="782" spans="1:8" ht="15.75" customHeight="1">
      <c r="A782" s="15"/>
      <c r="B782" s="15"/>
      <c r="C782" s="15"/>
      <c r="D782" s="15"/>
      <c r="E782" s="15"/>
      <c r="F782" s="15"/>
      <c r="G782" s="15"/>
      <c r="H782" s="15"/>
    </row>
    <row r="783" spans="1:8" ht="15.75" customHeight="1">
      <c r="A783" s="15"/>
      <c r="B783" s="15"/>
      <c r="C783" s="15"/>
      <c r="D783" s="15"/>
      <c r="E783" s="15"/>
      <c r="F783" s="15"/>
      <c r="G783" s="15"/>
      <c r="H783" s="15"/>
    </row>
    <row r="784" spans="1:8" ht="15.75" customHeight="1">
      <c r="A784" s="15"/>
      <c r="B784" s="15"/>
      <c r="C784" s="15"/>
      <c r="D784" s="15"/>
      <c r="E784" s="15"/>
      <c r="F784" s="15"/>
      <c r="G784" s="15"/>
      <c r="H784" s="15"/>
    </row>
    <row r="785" spans="1:8" ht="15.75" customHeight="1">
      <c r="A785" s="15"/>
      <c r="B785" s="15"/>
      <c r="C785" s="15"/>
      <c r="D785" s="15"/>
      <c r="E785" s="15"/>
      <c r="F785" s="15"/>
      <c r="G785" s="15"/>
      <c r="H785" s="15"/>
    </row>
    <row r="786" spans="1:8" ht="15.75" customHeight="1">
      <c r="A786" s="15"/>
      <c r="B786" s="15"/>
      <c r="C786" s="15"/>
      <c r="D786" s="15"/>
      <c r="E786" s="15"/>
      <c r="F786" s="15"/>
      <c r="G786" s="15"/>
      <c r="H786" s="15"/>
    </row>
    <row r="787" spans="1:8" ht="15.75" customHeight="1">
      <c r="A787" s="15"/>
      <c r="B787" s="15"/>
      <c r="C787" s="15"/>
      <c r="D787" s="15"/>
      <c r="E787" s="15"/>
      <c r="F787" s="15"/>
      <c r="G787" s="15"/>
      <c r="H787" s="15"/>
    </row>
    <row r="788" spans="1:8" ht="15.75" customHeight="1">
      <c r="A788" s="15"/>
      <c r="B788" s="15"/>
      <c r="C788" s="15"/>
      <c r="D788" s="15"/>
      <c r="E788" s="15"/>
      <c r="F788" s="15"/>
      <c r="G788" s="15"/>
      <c r="H788" s="15"/>
    </row>
    <row r="789" spans="1:8" ht="15.75" customHeight="1">
      <c r="A789" s="15"/>
      <c r="B789" s="15"/>
      <c r="C789" s="15"/>
      <c r="D789" s="15"/>
      <c r="E789" s="15"/>
      <c r="F789" s="15"/>
      <c r="G789" s="15"/>
      <c r="H789" s="15"/>
    </row>
    <row r="790" spans="1:8" ht="15.75" customHeight="1">
      <c r="A790" s="15"/>
      <c r="B790" s="15"/>
      <c r="C790" s="15"/>
      <c r="D790" s="15"/>
      <c r="E790" s="15"/>
      <c r="F790" s="15"/>
      <c r="G790" s="15"/>
      <c r="H790" s="15"/>
    </row>
    <row r="791" spans="1:8" ht="15.75" customHeight="1">
      <c r="A791" s="15"/>
      <c r="B791" s="15"/>
      <c r="C791" s="15"/>
      <c r="D791" s="15"/>
      <c r="E791" s="15"/>
      <c r="F791" s="15"/>
      <c r="G791" s="15"/>
      <c r="H791" s="15"/>
    </row>
    <row r="792" spans="1:8" ht="15.75" customHeight="1">
      <c r="A792" s="15"/>
      <c r="B792" s="15"/>
      <c r="C792" s="15"/>
      <c r="D792" s="15"/>
      <c r="E792" s="15"/>
      <c r="F792" s="15"/>
      <c r="G792" s="15"/>
      <c r="H792" s="15"/>
    </row>
    <row r="793" spans="1:8" ht="15.75" customHeight="1">
      <c r="A793" s="15"/>
      <c r="B793" s="15"/>
      <c r="C793" s="15"/>
      <c r="D793" s="15"/>
      <c r="E793" s="15"/>
      <c r="F793" s="15"/>
      <c r="G793" s="15"/>
      <c r="H793" s="15"/>
    </row>
    <row r="794" spans="1:8" ht="15.75" customHeight="1">
      <c r="A794" s="15"/>
      <c r="B794" s="15"/>
      <c r="C794" s="15"/>
      <c r="D794" s="15"/>
      <c r="E794" s="15"/>
      <c r="F794" s="15"/>
      <c r="G794" s="15"/>
      <c r="H794" s="15"/>
    </row>
    <row r="795" spans="1:8" ht="15.75" customHeight="1">
      <c r="A795" s="15"/>
      <c r="B795" s="15"/>
      <c r="C795" s="15"/>
      <c r="D795" s="15"/>
      <c r="E795" s="15"/>
      <c r="F795" s="15"/>
      <c r="G795" s="15"/>
      <c r="H795" s="15"/>
    </row>
    <row r="796" spans="1:8" ht="15.75" customHeight="1">
      <c r="A796" s="15"/>
      <c r="B796" s="15"/>
      <c r="C796" s="15"/>
      <c r="D796" s="15"/>
      <c r="E796" s="15"/>
      <c r="F796" s="15"/>
      <c r="G796" s="15"/>
      <c r="H796" s="15"/>
    </row>
    <row r="797" spans="1:8" ht="15.75" customHeight="1">
      <c r="A797" s="15"/>
      <c r="B797" s="15"/>
      <c r="C797" s="15"/>
      <c r="D797" s="15"/>
      <c r="E797" s="15"/>
      <c r="F797" s="15"/>
      <c r="G797" s="15"/>
      <c r="H797" s="15"/>
    </row>
    <row r="798" spans="1:8" ht="15.75" customHeight="1">
      <c r="A798" s="15"/>
      <c r="B798" s="15"/>
      <c r="C798" s="15"/>
      <c r="D798" s="15"/>
      <c r="E798" s="15"/>
      <c r="F798" s="15"/>
      <c r="G798" s="15"/>
      <c r="H798" s="15"/>
    </row>
    <row r="799" spans="1:8" ht="15.75" customHeight="1">
      <c r="A799" s="15"/>
      <c r="B799" s="15"/>
      <c r="C799" s="15"/>
      <c r="D799" s="15"/>
      <c r="E799" s="15"/>
      <c r="F799" s="15"/>
      <c r="G799" s="15"/>
      <c r="H799" s="15"/>
    </row>
    <row r="800" spans="1:8" ht="15.75" customHeight="1">
      <c r="A800" s="15"/>
      <c r="B800" s="15"/>
      <c r="C800" s="15"/>
      <c r="D800" s="15"/>
      <c r="E800" s="15"/>
      <c r="F800" s="15"/>
      <c r="G800" s="15"/>
      <c r="H800" s="15"/>
    </row>
    <row r="801" spans="1:8" ht="15.75" customHeight="1">
      <c r="A801" s="15"/>
      <c r="B801" s="15"/>
      <c r="C801" s="15"/>
      <c r="D801" s="15"/>
      <c r="E801" s="15"/>
      <c r="F801" s="15"/>
      <c r="G801" s="15"/>
      <c r="H801" s="15"/>
    </row>
    <row r="802" spans="1:8" ht="15.75" customHeight="1">
      <c r="A802" s="15"/>
      <c r="B802" s="15"/>
      <c r="C802" s="15"/>
      <c r="D802" s="15"/>
      <c r="E802" s="15"/>
      <c r="F802" s="15"/>
      <c r="G802" s="15"/>
      <c r="H802" s="15"/>
    </row>
    <row r="803" spans="1:8" ht="15.75" customHeight="1">
      <c r="A803" s="15"/>
      <c r="B803" s="15"/>
      <c r="C803" s="15"/>
      <c r="D803" s="15"/>
      <c r="E803" s="15"/>
      <c r="F803" s="15"/>
      <c r="G803" s="15"/>
      <c r="H803" s="15"/>
    </row>
    <row r="804" spans="1:8" ht="15.75" customHeight="1">
      <c r="A804" s="15"/>
      <c r="B804" s="15"/>
      <c r="C804" s="15"/>
      <c r="D804" s="15"/>
      <c r="E804" s="15"/>
      <c r="F804" s="15"/>
      <c r="G804" s="15"/>
      <c r="H804" s="15"/>
    </row>
    <row r="805" spans="1:8" ht="15.75" customHeight="1">
      <c r="A805" s="15"/>
      <c r="B805" s="15"/>
      <c r="C805" s="15"/>
      <c r="D805" s="15"/>
      <c r="E805" s="15"/>
      <c r="F805" s="15"/>
      <c r="G805" s="15"/>
      <c r="H805" s="15"/>
    </row>
    <row r="806" spans="1:8" ht="15.75" customHeight="1">
      <c r="A806" s="15"/>
      <c r="B806" s="15"/>
      <c r="C806" s="15"/>
      <c r="D806" s="15"/>
      <c r="E806" s="15"/>
      <c r="F806" s="15"/>
      <c r="G806" s="15"/>
      <c r="H806" s="15"/>
    </row>
    <row r="807" spans="1:8" ht="15.75" customHeight="1">
      <c r="A807" s="15"/>
      <c r="B807" s="15"/>
      <c r="C807" s="15"/>
      <c r="D807" s="15"/>
      <c r="E807" s="15"/>
      <c r="F807" s="15"/>
      <c r="G807" s="15"/>
      <c r="H807" s="15"/>
    </row>
    <row r="808" spans="1:8" ht="15.75" customHeight="1">
      <c r="A808" s="15"/>
      <c r="B808" s="15"/>
      <c r="C808" s="15"/>
      <c r="D808" s="15"/>
      <c r="E808" s="15"/>
      <c r="F808" s="15"/>
      <c r="G808" s="15"/>
      <c r="H808" s="15"/>
    </row>
    <row r="809" spans="1:8" ht="15.75" customHeight="1">
      <c r="A809" s="15"/>
      <c r="B809" s="15"/>
      <c r="C809" s="15"/>
      <c r="D809" s="15"/>
      <c r="E809" s="15"/>
      <c r="F809" s="15"/>
      <c r="G809" s="15"/>
      <c r="H809" s="15"/>
    </row>
    <row r="810" spans="1:8" ht="15.75" customHeight="1">
      <c r="A810" s="15"/>
      <c r="B810" s="15"/>
      <c r="C810" s="15"/>
      <c r="D810" s="15"/>
      <c r="E810" s="15"/>
      <c r="F810" s="15"/>
      <c r="G810" s="15"/>
      <c r="H810" s="15"/>
    </row>
    <row r="811" spans="1:8" ht="15.75" customHeight="1">
      <c r="A811" s="15"/>
      <c r="B811" s="15"/>
      <c r="C811" s="15"/>
      <c r="D811" s="15"/>
      <c r="E811" s="15"/>
      <c r="F811" s="15"/>
      <c r="G811" s="15"/>
      <c r="H811" s="15"/>
    </row>
    <row r="812" spans="1:8" ht="15.75" customHeight="1">
      <c r="A812" s="15"/>
      <c r="B812" s="15"/>
      <c r="C812" s="15"/>
      <c r="D812" s="15"/>
      <c r="E812" s="15"/>
      <c r="F812" s="15"/>
      <c r="G812" s="15"/>
      <c r="H812" s="15"/>
    </row>
    <row r="813" spans="1:8" ht="15.75" customHeight="1">
      <c r="A813" s="15"/>
      <c r="B813" s="15"/>
      <c r="C813" s="15"/>
      <c r="D813" s="15"/>
      <c r="E813" s="15"/>
      <c r="F813" s="15"/>
      <c r="G813" s="15"/>
      <c r="H813" s="15"/>
    </row>
    <row r="814" spans="1:8" ht="15.75" customHeight="1">
      <c r="A814" s="15"/>
      <c r="B814" s="15"/>
      <c r="C814" s="15"/>
      <c r="D814" s="15"/>
      <c r="E814" s="15"/>
      <c r="F814" s="15"/>
      <c r="G814" s="15"/>
      <c r="H814" s="15"/>
    </row>
    <row r="815" spans="1:8" ht="15.75" customHeight="1">
      <c r="A815" s="15"/>
      <c r="B815" s="15"/>
      <c r="C815" s="15"/>
      <c r="D815" s="15"/>
      <c r="E815" s="15"/>
      <c r="F815" s="15"/>
      <c r="G815" s="15"/>
      <c r="H815" s="15"/>
    </row>
    <row r="816" spans="1:8" ht="15.75" customHeight="1">
      <c r="A816" s="15"/>
      <c r="B816" s="15"/>
      <c r="C816" s="15"/>
      <c r="D816" s="15"/>
      <c r="E816" s="15"/>
      <c r="F816" s="15"/>
      <c r="G816" s="15"/>
      <c r="H816" s="15"/>
    </row>
    <row r="817" spans="1:8" ht="15.75" customHeight="1">
      <c r="A817" s="15"/>
      <c r="B817" s="15"/>
      <c r="C817" s="15"/>
      <c r="D817" s="15"/>
      <c r="E817" s="15"/>
      <c r="F817" s="15"/>
      <c r="G817" s="15"/>
      <c r="H817" s="15"/>
    </row>
    <row r="818" spans="1:8" ht="15.75" customHeight="1">
      <c r="A818" s="15"/>
      <c r="B818" s="15"/>
      <c r="C818" s="15"/>
      <c r="D818" s="15"/>
      <c r="E818" s="15"/>
      <c r="F818" s="15"/>
      <c r="G818" s="15"/>
      <c r="H818" s="15"/>
    </row>
    <row r="819" spans="1:8" ht="15.75" customHeight="1">
      <c r="A819" s="15"/>
      <c r="B819" s="15"/>
      <c r="C819" s="15"/>
      <c r="D819" s="15"/>
      <c r="E819" s="15"/>
      <c r="F819" s="15"/>
      <c r="G819" s="15"/>
      <c r="H819" s="15"/>
    </row>
    <row r="820" spans="1:8" ht="15.75" customHeight="1">
      <c r="A820" s="15"/>
      <c r="B820" s="15"/>
      <c r="C820" s="15"/>
      <c r="D820" s="15"/>
      <c r="E820" s="15"/>
      <c r="F820" s="15"/>
      <c r="G820" s="15"/>
      <c r="H820" s="15"/>
    </row>
    <row r="821" spans="1:8" ht="15.75" customHeight="1">
      <c r="A821" s="15"/>
      <c r="B821" s="15"/>
      <c r="C821" s="15"/>
      <c r="D821" s="15"/>
      <c r="E821" s="15"/>
      <c r="F821" s="15"/>
      <c r="G821" s="15"/>
      <c r="H821" s="15"/>
    </row>
    <row r="822" spans="1:8" ht="15.75" customHeight="1">
      <c r="A822" s="15"/>
      <c r="B822" s="15"/>
      <c r="C822" s="15"/>
      <c r="D822" s="15"/>
      <c r="E822" s="15"/>
      <c r="F822" s="15"/>
      <c r="G822" s="15"/>
      <c r="H822" s="15"/>
    </row>
    <row r="823" spans="1:8" ht="15.75" customHeight="1">
      <c r="A823" s="15"/>
      <c r="B823" s="15"/>
      <c r="C823" s="15"/>
      <c r="D823" s="15"/>
      <c r="E823" s="15"/>
      <c r="F823" s="15"/>
      <c r="G823" s="15"/>
      <c r="H823" s="15"/>
    </row>
    <row r="824" spans="1:8" ht="15.75" customHeight="1">
      <c r="A824" s="15"/>
      <c r="B824" s="15"/>
      <c r="C824" s="15"/>
      <c r="D824" s="15"/>
      <c r="E824" s="15"/>
      <c r="F824" s="15"/>
      <c r="G824" s="15"/>
      <c r="H824" s="15"/>
    </row>
    <row r="825" spans="1:8" ht="15.75" customHeight="1">
      <c r="A825" s="15"/>
      <c r="B825" s="15"/>
      <c r="C825" s="15"/>
      <c r="D825" s="15"/>
      <c r="E825" s="15"/>
      <c r="F825" s="15"/>
      <c r="G825" s="15"/>
      <c r="H825" s="15"/>
    </row>
    <row r="826" spans="1:8" ht="15.75" customHeight="1">
      <c r="A826" s="15"/>
      <c r="B826" s="15"/>
      <c r="C826" s="15"/>
      <c r="D826" s="15"/>
      <c r="E826" s="15"/>
      <c r="F826" s="15"/>
      <c r="G826" s="15"/>
      <c r="H826" s="15"/>
    </row>
    <row r="827" spans="1:8" ht="15.75" customHeight="1">
      <c r="A827" s="15"/>
      <c r="B827" s="15"/>
      <c r="C827" s="15"/>
      <c r="D827" s="15"/>
      <c r="E827" s="15"/>
      <c r="F827" s="15"/>
      <c r="G827" s="15"/>
      <c r="H827" s="15"/>
    </row>
    <row r="828" spans="1:8" ht="15.75" customHeight="1">
      <c r="A828" s="15"/>
      <c r="B828" s="15"/>
      <c r="C828" s="15"/>
      <c r="D828" s="15"/>
      <c r="E828" s="15"/>
      <c r="F828" s="15"/>
      <c r="G828" s="15"/>
      <c r="H828" s="15"/>
    </row>
    <row r="829" spans="1:8" ht="15.75" customHeight="1">
      <c r="A829" s="15"/>
      <c r="B829" s="15"/>
      <c r="C829" s="15"/>
      <c r="D829" s="15"/>
      <c r="E829" s="15"/>
      <c r="F829" s="15"/>
      <c r="G829" s="15"/>
      <c r="H829" s="15"/>
    </row>
    <row r="830" spans="1:8" ht="15.75" customHeight="1">
      <c r="A830" s="15"/>
      <c r="B830" s="15"/>
      <c r="C830" s="15"/>
      <c r="D830" s="15"/>
      <c r="E830" s="15"/>
      <c r="F830" s="15"/>
      <c r="G830" s="15"/>
      <c r="H830" s="15"/>
    </row>
    <row r="831" spans="1:8" ht="15.75" customHeight="1">
      <c r="A831" s="15"/>
      <c r="B831" s="15"/>
      <c r="C831" s="15"/>
      <c r="D831" s="15"/>
      <c r="E831" s="15"/>
      <c r="F831" s="15"/>
      <c r="G831" s="15"/>
      <c r="H831" s="15"/>
    </row>
    <row r="832" spans="1:8" ht="15.75" customHeight="1">
      <c r="A832" s="15"/>
      <c r="B832" s="15"/>
      <c r="C832" s="15"/>
      <c r="D832" s="15"/>
      <c r="E832" s="15"/>
      <c r="F832" s="15"/>
      <c r="G832" s="15"/>
      <c r="H832" s="15"/>
    </row>
    <row r="833" spans="1:8" ht="15.75" customHeight="1">
      <c r="A833" s="15"/>
      <c r="B833" s="15"/>
      <c r="C833" s="15"/>
      <c r="D833" s="15"/>
      <c r="E833" s="15"/>
      <c r="F833" s="15"/>
      <c r="G833" s="15"/>
      <c r="H833" s="15"/>
    </row>
    <row r="834" spans="1:8" ht="15.75" customHeight="1">
      <c r="A834" s="15"/>
      <c r="B834" s="15"/>
      <c r="C834" s="15"/>
      <c r="D834" s="15"/>
      <c r="E834" s="15"/>
      <c r="F834" s="15"/>
      <c r="G834" s="15"/>
      <c r="H834" s="15"/>
    </row>
    <row r="835" spans="1:8" ht="15.75" customHeight="1">
      <c r="A835" s="15"/>
      <c r="B835" s="15"/>
      <c r="C835" s="15"/>
      <c r="D835" s="15"/>
      <c r="E835" s="15"/>
      <c r="F835" s="15"/>
      <c r="G835" s="15"/>
      <c r="H835" s="15"/>
    </row>
    <row r="836" spans="1:8" ht="15.75" customHeight="1">
      <c r="A836" s="15"/>
      <c r="B836" s="15"/>
      <c r="C836" s="15"/>
      <c r="D836" s="15"/>
      <c r="E836" s="15"/>
      <c r="F836" s="15"/>
      <c r="G836" s="15"/>
      <c r="H836" s="15"/>
    </row>
    <row r="837" spans="1:8" ht="15.75" customHeight="1">
      <c r="A837" s="15"/>
      <c r="B837" s="15"/>
      <c r="C837" s="15"/>
      <c r="D837" s="15"/>
      <c r="E837" s="15"/>
      <c r="F837" s="15"/>
      <c r="G837" s="15"/>
      <c r="H837" s="15"/>
    </row>
    <row r="838" spans="1:8" ht="15.75" customHeight="1">
      <c r="A838" s="15"/>
      <c r="B838" s="15"/>
      <c r="C838" s="15"/>
      <c r="D838" s="15"/>
      <c r="E838" s="15"/>
      <c r="F838" s="15"/>
      <c r="G838" s="15"/>
      <c r="H838" s="15"/>
    </row>
    <row r="839" spans="1:8" ht="15.75" customHeight="1">
      <c r="A839" s="15"/>
      <c r="B839" s="15"/>
      <c r="C839" s="15"/>
      <c r="D839" s="15"/>
      <c r="E839" s="15"/>
      <c r="F839" s="15"/>
      <c r="G839" s="15"/>
      <c r="H839" s="15"/>
    </row>
    <row r="840" spans="1:8" ht="15.75" customHeight="1">
      <c r="A840" s="15"/>
      <c r="B840" s="15"/>
      <c r="C840" s="15"/>
      <c r="D840" s="15"/>
      <c r="E840" s="15"/>
      <c r="F840" s="15"/>
      <c r="G840" s="15"/>
      <c r="H840" s="15"/>
    </row>
    <row r="841" spans="1:8" ht="15.75" customHeight="1">
      <c r="A841" s="15"/>
      <c r="B841" s="15"/>
      <c r="C841" s="15"/>
      <c r="D841" s="15"/>
      <c r="E841" s="15"/>
      <c r="F841" s="15"/>
      <c r="G841" s="15"/>
      <c r="H841" s="15"/>
    </row>
    <row r="842" spans="1:8" ht="15.75" customHeight="1">
      <c r="A842" s="15"/>
      <c r="B842" s="15"/>
      <c r="C842" s="15"/>
      <c r="D842" s="15"/>
      <c r="E842" s="15"/>
      <c r="F842" s="15"/>
      <c r="G842" s="15"/>
      <c r="H842" s="15"/>
    </row>
    <row r="843" spans="1:8" ht="15.75" customHeight="1">
      <c r="A843" s="15"/>
      <c r="B843" s="15"/>
      <c r="C843" s="15"/>
      <c r="D843" s="15"/>
      <c r="E843" s="15"/>
      <c r="F843" s="15"/>
      <c r="G843" s="15"/>
      <c r="H843" s="15"/>
    </row>
    <row r="844" spans="1:8" ht="15.75" customHeight="1">
      <c r="A844" s="15"/>
      <c r="B844" s="15"/>
      <c r="C844" s="15"/>
      <c r="D844" s="15"/>
      <c r="E844" s="15"/>
      <c r="F844" s="15"/>
      <c r="G844" s="15"/>
      <c r="H844" s="15"/>
    </row>
    <row r="845" spans="1:8" ht="15.75" customHeight="1">
      <c r="A845" s="15"/>
      <c r="B845" s="15"/>
      <c r="C845" s="15"/>
      <c r="D845" s="15"/>
      <c r="E845" s="15"/>
      <c r="F845" s="15"/>
      <c r="G845" s="15"/>
      <c r="H845" s="15"/>
    </row>
    <row r="846" spans="1:8" ht="15.75" customHeight="1">
      <c r="A846" s="15"/>
      <c r="B846" s="15"/>
      <c r="C846" s="15"/>
      <c r="D846" s="15"/>
      <c r="E846" s="15"/>
      <c r="F846" s="15"/>
      <c r="G846" s="15"/>
      <c r="H846" s="15"/>
    </row>
    <row r="847" spans="1:8" ht="15.75" customHeight="1">
      <c r="A847" s="15"/>
      <c r="B847" s="15"/>
      <c r="C847" s="15"/>
      <c r="D847" s="15"/>
      <c r="E847" s="15"/>
      <c r="F847" s="15"/>
      <c r="G847" s="15"/>
      <c r="H847" s="15"/>
    </row>
    <row r="848" spans="1:8" ht="15.75" customHeight="1">
      <c r="A848" s="15"/>
      <c r="B848" s="15"/>
      <c r="C848" s="15"/>
      <c r="D848" s="15"/>
      <c r="E848" s="15"/>
      <c r="F848" s="15"/>
      <c r="G848" s="15"/>
      <c r="H848" s="15"/>
    </row>
    <row r="849" spans="1:8" ht="15.75" customHeight="1">
      <c r="A849" s="15"/>
      <c r="B849" s="15"/>
      <c r="C849" s="15"/>
      <c r="D849" s="15"/>
      <c r="E849" s="15"/>
      <c r="F849" s="15"/>
      <c r="G849" s="15"/>
      <c r="H849" s="15"/>
    </row>
    <row r="850" spans="1:8" ht="15.75" customHeight="1">
      <c r="A850" s="15"/>
      <c r="B850" s="15"/>
      <c r="C850" s="15"/>
      <c r="D850" s="15"/>
      <c r="E850" s="15"/>
      <c r="F850" s="15"/>
      <c r="G850" s="15"/>
      <c r="H850" s="15"/>
    </row>
    <row r="851" spans="1:8" ht="15.75" customHeight="1">
      <c r="A851" s="15"/>
      <c r="B851" s="15"/>
      <c r="C851" s="15"/>
      <c r="D851" s="15"/>
      <c r="E851" s="15"/>
      <c r="F851" s="15"/>
      <c r="G851" s="15"/>
      <c r="H851" s="15"/>
    </row>
    <row r="852" spans="1:8" ht="15.75" customHeight="1">
      <c r="A852" s="15"/>
      <c r="B852" s="15"/>
      <c r="C852" s="15"/>
      <c r="D852" s="15"/>
      <c r="E852" s="15"/>
      <c r="F852" s="15"/>
      <c r="G852" s="15"/>
      <c r="H852" s="15"/>
    </row>
    <row r="853" spans="1:8" ht="15.75" customHeight="1">
      <c r="A853" s="15"/>
      <c r="B853" s="15"/>
      <c r="C853" s="15"/>
      <c r="D853" s="15"/>
      <c r="E853" s="15"/>
      <c r="F853" s="15"/>
      <c r="G853" s="15"/>
      <c r="H853" s="15"/>
    </row>
    <row r="854" spans="1:8" ht="15.75" customHeight="1">
      <c r="A854" s="15"/>
      <c r="B854" s="15"/>
      <c r="C854" s="15"/>
      <c r="D854" s="15"/>
      <c r="E854" s="15"/>
      <c r="F854" s="15"/>
      <c r="G854" s="15"/>
      <c r="H854" s="15"/>
    </row>
    <row r="855" spans="1:8" ht="15.75" customHeight="1">
      <c r="A855" s="15"/>
      <c r="B855" s="15"/>
      <c r="C855" s="15"/>
      <c r="D855" s="15"/>
      <c r="E855" s="15"/>
      <c r="F855" s="15"/>
      <c r="G855" s="15"/>
      <c r="H855" s="15"/>
    </row>
    <row r="856" spans="1:8" ht="15.75" customHeight="1">
      <c r="A856" s="15"/>
      <c r="B856" s="15"/>
      <c r="C856" s="15"/>
      <c r="D856" s="15"/>
      <c r="E856" s="15"/>
      <c r="F856" s="15"/>
      <c r="G856" s="15"/>
      <c r="H856" s="15"/>
    </row>
    <row r="857" spans="1:8" ht="15.75" customHeight="1">
      <c r="A857" s="15"/>
      <c r="B857" s="15"/>
      <c r="C857" s="15"/>
      <c r="D857" s="15"/>
      <c r="E857" s="15"/>
      <c r="F857" s="15"/>
      <c r="G857" s="15"/>
      <c r="H857" s="15"/>
    </row>
    <row r="858" spans="1:8" ht="15.75" customHeight="1">
      <c r="A858" s="15"/>
      <c r="B858" s="15"/>
      <c r="C858" s="15"/>
      <c r="D858" s="15"/>
      <c r="E858" s="15"/>
      <c r="F858" s="15"/>
      <c r="G858" s="15"/>
      <c r="H858" s="15"/>
    </row>
    <row r="859" spans="1:8" ht="15.75" customHeight="1">
      <c r="A859" s="15"/>
      <c r="B859" s="15"/>
      <c r="C859" s="15"/>
      <c r="D859" s="15"/>
      <c r="E859" s="15"/>
      <c r="F859" s="15"/>
      <c r="G859" s="15"/>
      <c r="H859" s="15"/>
    </row>
    <row r="860" spans="1:8" ht="15.75" customHeight="1">
      <c r="A860" s="15"/>
      <c r="B860" s="15"/>
      <c r="C860" s="15"/>
      <c r="D860" s="15"/>
      <c r="E860" s="15"/>
      <c r="F860" s="15"/>
      <c r="G860" s="15"/>
      <c r="H860" s="15"/>
    </row>
    <row r="861" spans="1:8" ht="15.75" customHeight="1">
      <c r="A861" s="15"/>
      <c r="B861" s="15"/>
      <c r="C861" s="15"/>
      <c r="D861" s="15"/>
      <c r="E861" s="15"/>
      <c r="F861" s="15"/>
      <c r="G861" s="15"/>
      <c r="H861" s="15"/>
    </row>
    <row r="862" spans="1:8" ht="15.75" customHeight="1">
      <c r="A862" s="15"/>
      <c r="B862" s="15"/>
      <c r="C862" s="15"/>
      <c r="D862" s="15"/>
      <c r="E862" s="15"/>
      <c r="F862" s="15"/>
      <c r="G862" s="15"/>
      <c r="H862" s="15"/>
    </row>
    <row r="863" spans="1:8" ht="15.75" customHeight="1">
      <c r="A863" s="15"/>
      <c r="B863" s="15"/>
      <c r="C863" s="15"/>
      <c r="D863" s="15"/>
      <c r="E863" s="15"/>
      <c r="F863" s="15"/>
      <c r="G863" s="15"/>
      <c r="H863" s="15"/>
    </row>
    <row r="864" spans="1:8" ht="15.75" customHeight="1">
      <c r="A864" s="15"/>
      <c r="B864" s="15"/>
      <c r="C864" s="15"/>
      <c r="D864" s="15"/>
      <c r="E864" s="15"/>
      <c r="F864" s="15"/>
      <c r="G864" s="15"/>
      <c r="H864" s="15"/>
    </row>
    <row r="865" spans="1:8" ht="15.75" customHeight="1">
      <c r="A865" s="15"/>
      <c r="B865" s="15"/>
      <c r="C865" s="15"/>
      <c r="D865" s="15"/>
      <c r="E865" s="15"/>
      <c r="F865" s="15"/>
      <c r="G865" s="15"/>
      <c r="H865" s="15"/>
    </row>
    <row r="866" spans="1:8" ht="15.75" customHeight="1">
      <c r="A866" s="15"/>
      <c r="B866" s="15"/>
      <c r="C866" s="15"/>
      <c r="D866" s="15"/>
      <c r="E866" s="15"/>
      <c r="F866" s="15"/>
      <c r="G866" s="15"/>
      <c r="H866" s="15"/>
    </row>
    <row r="867" spans="1:8" ht="15.75" customHeight="1">
      <c r="A867" s="15"/>
      <c r="B867" s="15"/>
      <c r="C867" s="15"/>
      <c r="D867" s="15"/>
      <c r="E867" s="15"/>
      <c r="F867" s="15"/>
      <c r="G867" s="15"/>
      <c r="H867" s="15"/>
    </row>
    <row r="868" spans="1:8" ht="15.75" customHeight="1">
      <c r="A868" s="15"/>
      <c r="B868" s="15"/>
      <c r="C868" s="15"/>
      <c r="D868" s="15"/>
      <c r="E868" s="15"/>
      <c r="F868" s="15"/>
      <c r="G868" s="15"/>
      <c r="H868" s="15"/>
    </row>
    <row r="869" spans="1:8" ht="15.75" customHeight="1">
      <c r="A869" s="15"/>
      <c r="B869" s="15"/>
      <c r="C869" s="15"/>
      <c r="D869" s="15"/>
      <c r="E869" s="15"/>
      <c r="F869" s="15"/>
      <c r="G869" s="15"/>
      <c r="H869" s="15"/>
    </row>
    <row r="870" spans="1:8" ht="15.75" customHeight="1">
      <c r="A870" s="15"/>
      <c r="B870" s="15"/>
      <c r="C870" s="15"/>
      <c r="D870" s="15"/>
      <c r="E870" s="15"/>
      <c r="F870" s="15"/>
      <c r="G870" s="15"/>
      <c r="H870" s="15"/>
    </row>
    <row r="871" spans="1:8" ht="15.75" customHeight="1">
      <c r="A871" s="15"/>
      <c r="B871" s="15"/>
      <c r="C871" s="15"/>
      <c r="D871" s="15"/>
      <c r="E871" s="15"/>
      <c r="F871" s="15"/>
      <c r="G871" s="15"/>
      <c r="H871" s="15"/>
    </row>
    <row r="872" spans="1:8" ht="15.75" customHeight="1">
      <c r="A872" s="15"/>
      <c r="B872" s="15"/>
      <c r="C872" s="15"/>
      <c r="D872" s="15"/>
      <c r="E872" s="15"/>
      <c r="F872" s="15"/>
      <c r="G872" s="15"/>
      <c r="H872" s="15"/>
    </row>
    <row r="873" spans="1:8" ht="15.75" customHeight="1">
      <c r="A873" s="15"/>
      <c r="B873" s="15"/>
      <c r="C873" s="15"/>
      <c r="D873" s="15"/>
      <c r="E873" s="15"/>
      <c r="F873" s="15"/>
      <c r="G873" s="15"/>
      <c r="H873" s="15"/>
    </row>
    <row r="874" spans="1:8" ht="15.75" customHeight="1">
      <c r="A874" s="15"/>
      <c r="B874" s="15"/>
      <c r="C874" s="15"/>
      <c r="D874" s="15"/>
      <c r="E874" s="15"/>
      <c r="F874" s="15"/>
      <c r="G874" s="15"/>
      <c r="H874" s="15"/>
    </row>
    <row r="875" spans="1:8" ht="15.75" customHeight="1">
      <c r="A875" s="15"/>
      <c r="B875" s="15"/>
      <c r="C875" s="15"/>
      <c r="D875" s="15"/>
      <c r="E875" s="15"/>
      <c r="F875" s="15"/>
      <c r="G875" s="15"/>
      <c r="H875" s="15"/>
    </row>
    <row r="876" spans="1:8" ht="15.75" customHeight="1">
      <c r="A876" s="15"/>
      <c r="B876" s="15"/>
      <c r="C876" s="15"/>
      <c r="D876" s="15"/>
      <c r="E876" s="15"/>
      <c r="F876" s="15"/>
      <c r="G876" s="15"/>
      <c r="H876" s="15"/>
    </row>
    <row r="877" spans="1:8" ht="15.75" customHeight="1">
      <c r="A877" s="15"/>
      <c r="B877" s="15"/>
      <c r="C877" s="15"/>
      <c r="D877" s="15"/>
      <c r="E877" s="15"/>
      <c r="F877" s="15"/>
      <c r="G877" s="15"/>
      <c r="H877" s="15"/>
    </row>
    <row r="878" spans="1:8" ht="15.75" customHeight="1">
      <c r="A878" s="15"/>
      <c r="B878" s="15"/>
      <c r="C878" s="15"/>
      <c r="D878" s="15"/>
      <c r="E878" s="15"/>
      <c r="F878" s="15"/>
      <c r="G878" s="15"/>
      <c r="H878" s="15"/>
    </row>
    <row r="879" spans="1:8" ht="15.75" customHeight="1">
      <c r="A879" s="15"/>
      <c r="B879" s="15"/>
      <c r="C879" s="15"/>
      <c r="D879" s="15"/>
      <c r="E879" s="15"/>
      <c r="F879" s="15"/>
      <c r="G879" s="15"/>
      <c r="H879" s="15"/>
    </row>
    <row r="880" spans="1:8" ht="15.75" customHeight="1">
      <c r="A880" s="15"/>
      <c r="B880" s="15"/>
      <c r="C880" s="15"/>
      <c r="D880" s="15"/>
      <c r="E880" s="15"/>
      <c r="F880" s="15"/>
      <c r="G880" s="15"/>
      <c r="H880" s="15"/>
    </row>
    <row r="881" spans="1:8" ht="15.75" customHeight="1">
      <c r="A881" s="15"/>
      <c r="B881" s="15"/>
      <c r="C881" s="15"/>
      <c r="D881" s="15"/>
      <c r="E881" s="15"/>
      <c r="F881" s="15"/>
      <c r="G881" s="15"/>
      <c r="H881" s="15"/>
    </row>
    <row r="882" spans="1:8" ht="15.75" customHeight="1">
      <c r="A882" s="15"/>
      <c r="B882" s="15"/>
      <c r="C882" s="15"/>
      <c r="D882" s="15"/>
      <c r="E882" s="15"/>
      <c r="F882" s="15"/>
      <c r="G882" s="15"/>
      <c r="H882" s="15"/>
    </row>
    <row r="883" spans="1:8" ht="15.75" customHeight="1">
      <c r="A883" s="15"/>
      <c r="B883" s="15"/>
      <c r="C883" s="15"/>
      <c r="D883" s="15"/>
      <c r="E883" s="15"/>
      <c r="F883" s="15"/>
      <c r="G883" s="15"/>
      <c r="H883" s="15"/>
    </row>
    <row r="884" spans="1:8" ht="15.75" customHeight="1">
      <c r="A884" s="15"/>
      <c r="B884" s="15"/>
      <c r="C884" s="15"/>
      <c r="D884" s="15"/>
      <c r="E884" s="15"/>
      <c r="F884" s="15"/>
      <c r="G884" s="15"/>
      <c r="H884" s="15"/>
    </row>
    <row r="885" spans="1:8" ht="15.75" customHeight="1">
      <c r="A885" s="15"/>
      <c r="B885" s="15"/>
      <c r="C885" s="15"/>
      <c r="D885" s="15"/>
      <c r="E885" s="15"/>
      <c r="F885" s="15"/>
      <c r="G885" s="15"/>
      <c r="H885" s="15"/>
    </row>
    <row r="886" spans="1:8" ht="15.75" customHeight="1">
      <c r="A886" s="15"/>
      <c r="B886" s="15"/>
      <c r="C886" s="15"/>
      <c r="D886" s="15"/>
      <c r="E886" s="15"/>
      <c r="F886" s="15"/>
      <c r="G886" s="15"/>
      <c r="H886" s="15"/>
    </row>
    <row r="887" spans="1:8" ht="15.75" customHeight="1">
      <c r="A887" s="15"/>
      <c r="B887" s="15"/>
      <c r="C887" s="15"/>
      <c r="D887" s="15"/>
      <c r="E887" s="15"/>
      <c r="F887" s="15"/>
      <c r="G887" s="15"/>
      <c r="H887" s="15"/>
    </row>
    <row r="888" spans="1:8" ht="15.75" customHeight="1">
      <c r="A888" s="15"/>
      <c r="B888" s="15"/>
      <c r="C888" s="15"/>
      <c r="D888" s="15"/>
      <c r="E888" s="15"/>
      <c r="F888" s="15"/>
      <c r="G888" s="15"/>
      <c r="H888" s="15"/>
    </row>
    <row r="889" spans="1:8" ht="15.75" customHeight="1">
      <c r="A889" s="15"/>
      <c r="B889" s="15"/>
      <c r="C889" s="15"/>
      <c r="D889" s="15"/>
      <c r="E889" s="15"/>
      <c r="F889" s="15"/>
      <c r="G889" s="15"/>
      <c r="H889" s="15"/>
    </row>
    <row r="890" spans="1:8" ht="15.75" customHeight="1">
      <c r="A890" s="15"/>
      <c r="B890" s="15"/>
      <c r="C890" s="15"/>
      <c r="D890" s="15"/>
      <c r="E890" s="15"/>
      <c r="F890" s="15"/>
      <c r="G890" s="15"/>
      <c r="H890" s="15"/>
    </row>
    <row r="891" spans="1:8" ht="15.75" customHeight="1">
      <c r="A891" s="15"/>
      <c r="B891" s="15"/>
      <c r="C891" s="15"/>
      <c r="D891" s="15"/>
      <c r="E891" s="15"/>
      <c r="F891" s="15"/>
      <c r="G891" s="15"/>
      <c r="H891" s="15"/>
    </row>
    <row r="892" spans="1:8" ht="15.75" customHeight="1">
      <c r="A892" s="15"/>
      <c r="B892" s="15"/>
      <c r="C892" s="15"/>
      <c r="D892" s="15"/>
      <c r="E892" s="15"/>
      <c r="F892" s="15"/>
      <c r="G892" s="15"/>
      <c r="H892" s="15"/>
    </row>
    <row r="893" spans="1:8" ht="15.75" customHeight="1">
      <c r="A893" s="15"/>
      <c r="B893" s="15"/>
      <c r="C893" s="15"/>
      <c r="D893" s="15"/>
      <c r="E893" s="15"/>
      <c r="F893" s="15"/>
      <c r="G893" s="15"/>
      <c r="H893" s="15"/>
    </row>
    <row r="894" spans="1:8" ht="15.75" customHeight="1">
      <c r="A894" s="15"/>
      <c r="B894" s="15"/>
      <c r="C894" s="15"/>
      <c r="D894" s="15"/>
      <c r="E894" s="15"/>
      <c r="F894" s="15"/>
      <c r="G894" s="15"/>
      <c r="H894" s="15"/>
    </row>
    <row r="895" spans="1:8" ht="15.75" customHeight="1">
      <c r="A895" s="15"/>
      <c r="B895" s="15"/>
      <c r="C895" s="15"/>
      <c r="D895" s="15"/>
      <c r="E895" s="15"/>
      <c r="F895" s="15"/>
      <c r="G895" s="15"/>
      <c r="H895" s="15"/>
    </row>
    <row r="896" spans="1:8" ht="15.75" customHeight="1">
      <c r="A896" s="15"/>
      <c r="B896" s="15"/>
      <c r="C896" s="15"/>
      <c r="D896" s="15"/>
      <c r="E896" s="15"/>
      <c r="F896" s="15"/>
      <c r="G896" s="15"/>
      <c r="H896" s="15"/>
    </row>
    <row r="897" spans="1:8" ht="15.75" customHeight="1">
      <c r="A897" s="15"/>
      <c r="B897" s="15"/>
      <c r="C897" s="15"/>
      <c r="D897" s="15"/>
      <c r="E897" s="15"/>
      <c r="F897" s="15"/>
      <c r="G897" s="15"/>
      <c r="H897" s="15"/>
    </row>
    <row r="898" spans="1:8" ht="15.75" customHeight="1">
      <c r="A898" s="15"/>
      <c r="B898" s="15"/>
      <c r="C898" s="15"/>
      <c r="D898" s="15"/>
      <c r="E898" s="15"/>
      <c r="F898" s="15"/>
      <c r="G898" s="15"/>
      <c r="H898" s="15"/>
    </row>
    <row r="899" spans="1:8" ht="15.75" customHeight="1">
      <c r="A899" s="15"/>
      <c r="B899" s="15"/>
      <c r="C899" s="15"/>
      <c r="D899" s="15"/>
      <c r="E899" s="15"/>
      <c r="F899" s="15"/>
      <c r="G899" s="15"/>
      <c r="H899" s="15"/>
    </row>
    <row r="900" spans="1:8" ht="15.75" customHeight="1">
      <c r="A900" s="15"/>
      <c r="B900" s="15"/>
      <c r="C900" s="15"/>
      <c r="D900" s="15"/>
      <c r="E900" s="15"/>
      <c r="F900" s="15"/>
      <c r="G900" s="15"/>
      <c r="H900" s="15"/>
    </row>
    <row r="901" spans="1:8" ht="15.75" customHeight="1">
      <c r="A901" s="15"/>
      <c r="B901" s="15"/>
      <c r="C901" s="15"/>
      <c r="D901" s="15"/>
      <c r="E901" s="15"/>
      <c r="F901" s="15"/>
      <c r="G901" s="15"/>
      <c r="H901" s="15"/>
    </row>
    <row r="902" spans="1:8" ht="15.75" customHeight="1">
      <c r="A902" s="15"/>
      <c r="B902" s="15"/>
      <c r="C902" s="15"/>
      <c r="D902" s="15"/>
      <c r="E902" s="15"/>
      <c r="F902" s="15"/>
      <c r="G902" s="15"/>
      <c r="H902" s="15"/>
    </row>
    <row r="903" spans="1:8" ht="15.75" customHeight="1">
      <c r="A903" s="15"/>
      <c r="B903" s="15"/>
      <c r="C903" s="15"/>
      <c r="D903" s="15"/>
      <c r="E903" s="15"/>
      <c r="F903" s="15"/>
      <c r="G903" s="15"/>
      <c r="H903" s="15"/>
    </row>
    <row r="904" spans="1:8" ht="15.75" customHeight="1">
      <c r="A904" s="15"/>
      <c r="B904" s="15"/>
      <c r="C904" s="15"/>
      <c r="D904" s="15"/>
      <c r="E904" s="15"/>
      <c r="F904" s="15"/>
      <c r="G904" s="15"/>
      <c r="H904" s="15"/>
    </row>
    <row r="905" spans="1:8" ht="15.75" customHeight="1">
      <c r="A905" s="15"/>
      <c r="B905" s="15"/>
      <c r="C905" s="15"/>
      <c r="D905" s="15"/>
      <c r="E905" s="15"/>
      <c r="F905" s="15"/>
      <c r="G905" s="15"/>
      <c r="H905" s="15"/>
    </row>
    <row r="906" spans="1:8" ht="15.75" customHeight="1">
      <c r="A906" s="15"/>
      <c r="B906" s="15"/>
      <c r="C906" s="15"/>
      <c r="D906" s="15"/>
      <c r="E906" s="15"/>
      <c r="F906" s="15"/>
      <c r="G906" s="15"/>
      <c r="H906" s="15"/>
    </row>
    <row r="907" spans="1:8" ht="15.75" customHeight="1">
      <c r="A907" s="15"/>
      <c r="B907" s="15"/>
      <c r="C907" s="15"/>
      <c r="D907" s="15"/>
      <c r="E907" s="15"/>
      <c r="F907" s="15"/>
      <c r="G907" s="15"/>
      <c r="H907" s="15"/>
    </row>
    <row r="908" spans="1:8" ht="15.75" customHeight="1">
      <c r="A908" s="15"/>
      <c r="B908" s="15"/>
      <c r="C908" s="15"/>
      <c r="D908" s="15"/>
      <c r="E908" s="15"/>
      <c r="F908" s="15"/>
      <c r="G908" s="15"/>
      <c r="H908" s="15"/>
    </row>
    <row r="909" spans="1:8" ht="15.75" customHeight="1">
      <c r="A909" s="15"/>
      <c r="B909" s="15"/>
      <c r="C909" s="15"/>
      <c r="D909" s="15"/>
      <c r="E909" s="15"/>
      <c r="F909" s="15"/>
      <c r="G909" s="15"/>
      <c r="H909" s="15"/>
    </row>
    <row r="910" spans="1:8" ht="15.75" customHeight="1">
      <c r="A910" s="15"/>
      <c r="B910" s="15"/>
      <c r="C910" s="15"/>
      <c r="D910" s="15"/>
      <c r="E910" s="15"/>
      <c r="F910" s="15"/>
      <c r="G910" s="15"/>
      <c r="H910" s="15"/>
    </row>
    <row r="911" spans="1:8" ht="15.75" customHeight="1">
      <c r="A911" s="15"/>
      <c r="B911" s="15"/>
      <c r="C911" s="15"/>
      <c r="D911" s="15"/>
      <c r="E911" s="15"/>
      <c r="F911" s="15"/>
      <c r="G911" s="15"/>
      <c r="H911" s="15"/>
    </row>
    <row r="912" spans="1:8" ht="15.75" customHeight="1">
      <c r="A912" s="15"/>
      <c r="B912" s="15"/>
      <c r="C912" s="15"/>
      <c r="D912" s="15"/>
      <c r="E912" s="15"/>
      <c r="F912" s="15"/>
      <c r="G912" s="15"/>
      <c r="H912" s="15"/>
    </row>
    <row r="913" spans="1:8" ht="15.75" customHeight="1">
      <c r="A913" s="15"/>
      <c r="B913" s="15"/>
      <c r="C913" s="15"/>
      <c r="D913" s="15"/>
      <c r="E913" s="15"/>
      <c r="F913" s="15"/>
      <c r="G913" s="15"/>
      <c r="H913" s="15"/>
    </row>
    <row r="914" spans="1:8" ht="15.75" customHeight="1">
      <c r="A914" s="15"/>
      <c r="B914" s="15"/>
      <c r="C914" s="15"/>
      <c r="D914" s="15"/>
      <c r="E914" s="15"/>
      <c r="F914" s="15"/>
      <c r="G914" s="15"/>
      <c r="H914" s="15"/>
    </row>
    <row r="915" spans="1:8" ht="15.75" customHeight="1">
      <c r="A915" s="15"/>
      <c r="B915" s="15"/>
      <c r="C915" s="15"/>
      <c r="D915" s="15"/>
      <c r="E915" s="15"/>
      <c r="F915" s="15"/>
      <c r="G915" s="15"/>
      <c r="H915" s="15"/>
    </row>
    <row r="916" spans="1:8" ht="15.75" customHeight="1">
      <c r="A916" s="15"/>
      <c r="B916" s="15"/>
      <c r="C916" s="15"/>
      <c r="D916" s="15"/>
      <c r="E916" s="15"/>
      <c r="F916" s="15"/>
      <c r="G916" s="15"/>
      <c r="H916" s="15"/>
    </row>
    <row r="917" spans="1:8" ht="15.75" customHeight="1">
      <c r="A917" s="15"/>
      <c r="B917" s="15"/>
      <c r="C917" s="15"/>
      <c r="D917" s="15"/>
      <c r="E917" s="15"/>
      <c r="F917" s="15"/>
      <c r="G917" s="15"/>
      <c r="H917" s="15"/>
    </row>
    <row r="918" spans="1:8" ht="15.75" customHeight="1">
      <c r="A918" s="15"/>
      <c r="B918" s="15"/>
      <c r="C918" s="15"/>
      <c r="D918" s="15"/>
      <c r="E918" s="15"/>
      <c r="F918" s="15"/>
      <c r="G918" s="15"/>
      <c r="H918" s="15"/>
    </row>
    <row r="919" spans="1:8" ht="15.75" customHeight="1">
      <c r="A919" s="15"/>
      <c r="B919" s="15"/>
      <c r="C919" s="15"/>
      <c r="D919" s="15"/>
      <c r="E919" s="15"/>
      <c r="F919" s="15"/>
      <c r="G919" s="15"/>
      <c r="H919" s="15"/>
    </row>
    <row r="920" spans="1:8" ht="15.75" customHeight="1">
      <c r="A920" s="15"/>
      <c r="B920" s="15"/>
      <c r="C920" s="15"/>
      <c r="D920" s="15"/>
      <c r="E920" s="15"/>
      <c r="F920" s="15"/>
      <c r="G920" s="15"/>
      <c r="H920" s="15"/>
    </row>
    <row r="921" spans="1:8" ht="15.75" customHeight="1">
      <c r="A921" s="15"/>
      <c r="B921" s="15"/>
      <c r="C921" s="15"/>
      <c r="D921" s="15"/>
      <c r="E921" s="15"/>
      <c r="F921" s="15"/>
      <c r="G921" s="15"/>
      <c r="H921" s="15"/>
    </row>
    <row r="922" spans="1:8" ht="15.75" customHeight="1">
      <c r="A922" s="15"/>
      <c r="B922" s="15"/>
      <c r="C922" s="15"/>
      <c r="D922" s="15"/>
      <c r="E922" s="15"/>
      <c r="F922" s="15"/>
      <c r="G922" s="15"/>
      <c r="H922" s="15"/>
    </row>
    <row r="923" spans="1:8" ht="15.75" customHeight="1">
      <c r="A923" s="15"/>
      <c r="B923" s="15"/>
      <c r="C923" s="15"/>
      <c r="D923" s="15"/>
      <c r="E923" s="15"/>
      <c r="F923" s="15"/>
      <c r="G923" s="15"/>
      <c r="H923" s="15"/>
    </row>
    <row r="924" spans="1:8" ht="15.75" customHeight="1">
      <c r="A924" s="15"/>
      <c r="B924" s="15"/>
      <c r="C924" s="15"/>
      <c r="D924" s="15"/>
      <c r="E924" s="15"/>
      <c r="F924" s="15"/>
      <c r="G924" s="15"/>
      <c r="H924" s="15"/>
    </row>
    <row r="925" spans="1:8" ht="15.75" customHeight="1">
      <c r="A925" s="15"/>
      <c r="B925" s="15"/>
      <c r="C925" s="15"/>
      <c r="D925" s="15"/>
      <c r="E925" s="15"/>
      <c r="F925" s="15"/>
      <c r="G925" s="15"/>
      <c r="H925" s="15"/>
    </row>
    <row r="926" spans="1:8" ht="15.75" customHeight="1">
      <c r="A926" s="15"/>
      <c r="B926" s="15"/>
      <c r="C926" s="15"/>
      <c r="D926" s="15"/>
      <c r="E926" s="15"/>
      <c r="F926" s="15"/>
      <c r="G926" s="15"/>
      <c r="H926" s="15"/>
    </row>
    <row r="927" spans="1:8" ht="15.75" customHeight="1">
      <c r="A927" s="15"/>
      <c r="B927" s="15"/>
      <c r="C927" s="15"/>
      <c r="D927" s="15"/>
      <c r="E927" s="15"/>
      <c r="F927" s="15"/>
      <c r="G927" s="15"/>
      <c r="H927" s="15"/>
    </row>
    <row r="928" spans="1:8" ht="15.75" customHeight="1">
      <c r="A928" s="15"/>
      <c r="B928" s="15"/>
      <c r="C928" s="15"/>
      <c r="D928" s="15"/>
      <c r="E928" s="15"/>
      <c r="F928" s="15"/>
      <c r="G928" s="15"/>
      <c r="H928" s="15"/>
    </row>
    <row r="929" spans="1:8" ht="15.75" customHeight="1">
      <c r="A929" s="15"/>
      <c r="B929" s="15"/>
      <c r="C929" s="15"/>
      <c r="D929" s="15"/>
      <c r="E929" s="15"/>
      <c r="F929" s="15"/>
      <c r="G929" s="15"/>
      <c r="H929" s="15"/>
    </row>
    <row r="930" spans="1:8" ht="15.75" customHeight="1">
      <c r="A930" s="15"/>
      <c r="B930" s="15"/>
      <c r="C930" s="15"/>
      <c r="D930" s="15"/>
      <c r="E930" s="15"/>
      <c r="F930" s="15"/>
      <c r="G930" s="15"/>
      <c r="H930" s="15"/>
    </row>
    <row r="931" spans="1:8" ht="15.75" customHeight="1">
      <c r="A931" s="15"/>
      <c r="B931" s="15"/>
      <c r="C931" s="15"/>
      <c r="D931" s="15"/>
      <c r="E931" s="15"/>
      <c r="F931" s="15"/>
      <c r="G931" s="15"/>
      <c r="H931" s="15"/>
    </row>
    <row r="932" spans="1:8" ht="15.75" customHeight="1">
      <c r="A932" s="15"/>
      <c r="B932" s="15"/>
      <c r="C932" s="15"/>
      <c r="D932" s="15"/>
      <c r="E932" s="15"/>
      <c r="F932" s="15"/>
      <c r="G932" s="15"/>
      <c r="H932" s="15"/>
    </row>
    <row r="933" spans="1:8" ht="15.75" customHeight="1">
      <c r="A933" s="15"/>
      <c r="B933" s="15"/>
      <c r="C933" s="15"/>
      <c r="D933" s="15"/>
      <c r="E933" s="15"/>
      <c r="F933" s="15"/>
      <c r="G933" s="15"/>
      <c r="H933" s="15"/>
    </row>
    <row r="934" spans="1:8" ht="15.75" customHeight="1">
      <c r="A934" s="15"/>
      <c r="B934" s="15"/>
      <c r="C934" s="15"/>
      <c r="D934" s="15"/>
      <c r="E934" s="15"/>
      <c r="F934" s="15"/>
      <c r="G934" s="15"/>
      <c r="H934" s="15"/>
    </row>
    <row r="935" spans="1:8" ht="15.75" customHeight="1">
      <c r="A935" s="15"/>
      <c r="B935" s="15"/>
      <c r="C935" s="15"/>
      <c r="D935" s="15"/>
      <c r="E935" s="15"/>
      <c r="F935" s="15"/>
      <c r="G935" s="15"/>
      <c r="H935" s="15"/>
    </row>
    <row r="936" spans="1:8" ht="15.75" customHeight="1">
      <c r="A936" s="15"/>
      <c r="B936" s="15"/>
      <c r="C936" s="15"/>
      <c r="D936" s="15"/>
      <c r="E936" s="15"/>
      <c r="F936" s="15"/>
      <c r="G936" s="15"/>
      <c r="H936" s="15"/>
    </row>
    <row r="937" spans="1:8" ht="15.75" customHeight="1">
      <c r="A937" s="15"/>
      <c r="B937" s="15"/>
      <c r="C937" s="15"/>
      <c r="D937" s="15"/>
      <c r="E937" s="15"/>
      <c r="F937" s="15"/>
      <c r="G937" s="15"/>
      <c r="H937" s="15"/>
    </row>
    <row r="938" spans="1:8" ht="15.75" customHeight="1">
      <c r="A938" s="15"/>
      <c r="B938" s="15"/>
      <c r="C938" s="15"/>
      <c r="D938" s="15"/>
      <c r="E938" s="15"/>
      <c r="F938" s="15"/>
      <c r="G938" s="15"/>
      <c r="H938" s="15"/>
    </row>
    <row r="939" spans="1:8" ht="15.75" customHeight="1">
      <c r="A939" s="15"/>
      <c r="B939" s="15"/>
      <c r="C939" s="15"/>
      <c r="D939" s="15"/>
      <c r="E939" s="15"/>
      <c r="F939" s="15"/>
      <c r="G939" s="15"/>
      <c r="H939" s="15"/>
    </row>
    <row r="940" spans="1:8" ht="15.75" customHeight="1">
      <c r="A940" s="15"/>
      <c r="B940" s="15"/>
      <c r="C940" s="15"/>
      <c r="D940" s="15"/>
      <c r="E940" s="15"/>
      <c r="F940" s="15"/>
      <c r="G940" s="15"/>
      <c r="H940" s="15"/>
    </row>
    <row r="941" spans="1:8" ht="15.75" customHeight="1">
      <c r="A941" s="15"/>
      <c r="B941" s="15"/>
      <c r="C941" s="15"/>
      <c r="D941" s="15"/>
      <c r="E941" s="15"/>
      <c r="F941" s="15"/>
      <c r="G941" s="15"/>
      <c r="H941" s="15"/>
    </row>
    <row r="942" spans="1:8" ht="15.75" customHeight="1">
      <c r="A942" s="15"/>
      <c r="B942" s="15"/>
      <c r="C942" s="15"/>
      <c r="D942" s="15"/>
      <c r="E942" s="15"/>
      <c r="F942" s="15"/>
      <c r="G942" s="15"/>
      <c r="H942" s="15"/>
    </row>
    <row r="943" spans="1:8" ht="15.75" customHeight="1">
      <c r="A943" s="15"/>
      <c r="B943" s="15"/>
      <c r="C943" s="15"/>
      <c r="D943" s="15"/>
      <c r="E943" s="15"/>
      <c r="F943" s="15"/>
      <c r="G943" s="15"/>
      <c r="H943" s="15"/>
    </row>
    <row r="944" spans="1:8" ht="15.75" customHeight="1">
      <c r="A944" s="15"/>
      <c r="B944" s="15"/>
      <c r="C944" s="15"/>
      <c r="D944" s="15"/>
      <c r="E944" s="15"/>
      <c r="F944" s="15"/>
      <c r="G944" s="15"/>
      <c r="H944" s="15"/>
    </row>
    <row r="945" spans="1:8" ht="15.75" customHeight="1">
      <c r="A945" s="15"/>
      <c r="B945" s="15"/>
      <c r="C945" s="15"/>
      <c r="D945" s="15"/>
      <c r="E945" s="15"/>
      <c r="F945" s="15"/>
      <c r="G945" s="15"/>
      <c r="H945" s="15"/>
    </row>
    <row r="946" spans="1:8" ht="15.75" customHeight="1">
      <c r="A946" s="15"/>
      <c r="B946" s="15"/>
      <c r="C946" s="15"/>
      <c r="D946" s="15"/>
      <c r="E946" s="15"/>
      <c r="F946" s="15"/>
      <c r="G946" s="15"/>
      <c r="H946" s="15"/>
    </row>
    <row r="947" spans="1:8" ht="15.75" customHeight="1">
      <c r="A947" s="15"/>
      <c r="B947" s="15"/>
      <c r="C947" s="15"/>
      <c r="D947" s="15"/>
      <c r="E947" s="15"/>
      <c r="F947" s="15"/>
      <c r="G947" s="15"/>
      <c r="H947" s="15"/>
    </row>
    <row r="948" spans="1:8" ht="15.75" customHeight="1">
      <c r="A948" s="15"/>
      <c r="B948" s="15"/>
      <c r="C948" s="15"/>
      <c r="D948" s="15"/>
      <c r="E948" s="15"/>
      <c r="F948" s="15"/>
      <c r="G948" s="15"/>
      <c r="H948" s="15"/>
    </row>
    <row r="949" spans="1:8" ht="15.75" customHeight="1">
      <c r="A949" s="15"/>
      <c r="B949" s="15"/>
      <c r="C949" s="15"/>
      <c r="D949" s="15"/>
      <c r="E949" s="15"/>
      <c r="F949" s="15"/>
      <c r="G949" s="15"/>
      <c r="H949" s="15"/>
    </row>
    <row r="950" spans="1:8" ht="15.75" customHeight="1">
      <c r="A950" s="15"/>
      <c r="B950" s="15"/>
      <c r="C950" s="15"/>
      <c r="D950" s="15"/>
      <c r="E950" s="15"/>
      <c r="F950" s="15"/>
      <c r="G950" s="15"/>
      <c r="H950" s="15"/>
    </row>
    <row r="951" spans="1:8" ht="15.75" customHeight="1">
      <c r="A951" s="15"/>
      <c r="B951" s="15"/>
      <c r="C951" s="15"/>
      <c r="D951" s="15"/>
      <c r="E951" s="15"/>
      <c r="F951" s="15"/>
      <c r="G951" s="15"/>
      <c r="H951" s="15"/>
    </row>
    <row r="952" spans="1:8" ht="15.75" customHeight="1">
      <c r="A952" s="15"/>
      <c r="B952" s="15"/>
      <c r="C952" s="15"/>
      <c r="D952" s="15"/>
      <c r="E952" s="15"/>
      <c r="F952" s="15"/>
      <c r="G952" s="15"/>
      <c r="H952" s="15"/>
    </row>
    <row r="953" spans="1:8" ht="15.75" customHeight="1">
      <c r="A953" s="15"/>
      <c r="B953" s="15"/>
      <c r="C953" s="15"/>
      <c r="D953" s="15"/>
      <c r="E953" s="15"/>
      <c r="F953" s="15"/>
      <c r="G953" s="15"/>
      <c r="H953" s="15"/>
    </row>
    <row r="954" spans="1:8" ht="15.75" customHeight="1">
      <c r="A954" s="15"/>
      <c r="B954" s="15"/>
      <c r="C954" s="15"/>
      <c r="D954" s="15"/>
      <c r="E954" s="15"/>
      <c r="F954" s="15"/>
      <c r="G954" s="15"/>
      <c r="H954" s="15"/>
    </row>
    <row r="955" spans="1:8" ht="15.75" customHeight="1">
      <c r="A955" s="15"/>
      <c r="B955" s="15"/>
      <c r="C955" s="15"/>
      <c r="D955" s="15"/>
      <c r="E955" s="15"/>
      <c r="F955" s="15"/>
      <c r="G955" s="15"/>
      <c r="H955" s="15"/>
    </row>
    <row r="956" spans="1:8" ht="15.75" customHeight="1">
      <c r="A956" s="15"/>
      <c r="B956" s="15"/>
      <c r="C956" s="15"/>
      <c r="D956" s="15"/>
      <c r="E956" s="15"/>
      <c r="F956" s="15"/>
      <c r="G956" s="15"/>
      <c r="H956" s="15"/>
    </row>
    <row r="957" spans="1:8" ht="15.75" customHeight="1">
      <c r="A957" s="15"/>
      <c r="B957" s="15"/>
      <c r="C957" s="15"/>
      <c r="D957" s="15"/>
      <c r="E957" s="15"/>
      <c r="F957" s="15"/>
      <c r="G957" s="15"/>
      <c r="H957" s="15"/>
    </row>
    <row r="958" spans="1:8" ht="15.75" customHeight="1">
      <c r="A958" s="15"/>
      <c r="B958" s="15"/>
      <c r="C958" s="15"/>
      <c r="D958" s="15"/>
      <c r="E958" s="15"/>
      <c r="F958" s="15"/>
      <c r="G958" s="15"/>
      <c r="H958" s="15"/>
    </row>
    <row r="959" spans="1:8" ht="15.75" customHeight="1">
      <c r="A959" s="15"/>
      <c r="B959" s="15"/>
      <c r="C959" s="15"/>
      <c r="D959" s="15"/>
      <c r="E959" s="15"/>
      <c r="F959" s="15"/>
      <c r="G959" s="15"/>
      <c r="H959" s="15"/>
    </row>
    <row r="960" spans="1:8" ht="15.75" customHeight="1">
      <c r="A960" s="15"/>
      <c r="B960" s="15"/>
      <c r="C960" s="15"/>
      <c r="D960" s="15"/>
      <c r="E960" s="15"/>
      <c r="F960" s="15"/>
      <c r="G960" s="15"/>
      <c r="H960" s="15"/>
    </row>
    <row r="961" spans="1:8" ht="15.75" customHeight="1">
      <c r="A961" s="15"/>
      <c r="B961" s="15"/>
      <c r="C961" s="15"/>
      <c r="D961" s="15"/>
      <c r="E961" s="15"/>
      <c r="F961" s="15"/>
      <c r="G961" s="15"/>
      <c r="H961" s="15"/>
    </row>
    <row r="962" spans="1:8" ht="15.75" customHeight="1">
      <c r="A962" s="15"/>
      <c r="B962" s="15"/>
      <c r="C962" s="15"/>
      <c r="D962" s="15"/>
      <c r="E962" s="15"/>
      <c r="F962" s="15"/>
      <c r="G962" s="15"/>
      <c r="H962" s="15"/>
    </row>
    <row r="963" spans="1:8" ht="15.75" customHeight="1">
      <c r="A963" s="15"/>
      <c r="B963" s="15"/>
      <c r="C963" s="15"/>
      <c r="D963" s="15"/>
      <c r="E963" s="15"/>
      <c r="F963" s="15"/>
      <c r="G963" s="15"/>
      <c r="H963" s="15"/>
    </row>
    <row r="964" spans="1:8" ht="15.75" customHeight="1">
      <c r="A964" s="15"/>
      <c r="B964" s="15"/>
      <c r="C964" s="15"/>
      <c r="D964" s="15"/>
      <c r="E964" s="15"/>
      <c r="F964" s="15"/>
      <c r="G964" s="15"/>
      <c r="H964" s="15"/>
    </row>
    <row r="965" spans="1:8" ht="15.75" customHeight="1">
      <c r="A965" s="15"/>
      <c r="B965" s="15"/>
      <c r="C965" s="15"/>
      <c r="D965" s="15"/>
      <c r="E965" s="15"/>
      <c r="F965" s="15"/>
      <c r="G965" s="15"/>
      <c r="H965" s="15"/>
    </row>
    <row r="966" spans="1:8" ht="15.75" customHeight="1">
      <c r="A966" s="15"/>
      <c r="B966" s="15"/>
      <c r="C966" s="15"/>
      <c r="D966" s="15"/>
      <c r="E966" s="15"/>
      <c r="F966" s="15"/>
      <c r="G966" s="15"/>
      <c r="H966" s="15"/>
    </row>
    <row r="967" spans="1:8" ht="15.75" customHeight="1">
      <c r="A967" s="15"/>
      <c r="B967" s="15"/>
      <c r="C967" s="15"/>
      <c r="D967" s="15"/>
      <c r="E967" s="15"/>
      <c r="F967" s="15"/>
      <c r="G967" s="15"/>
      <c r="H967" s="15"/>
    </row>
    <row r="968" spans="1:8" ht="15.75" customHeight="1">
      <c r="A968" s="15"/>
      <c r="B968" s="15"/>
      <c r="C968" s="15"/>
      <c r="D968" s="15"/>
      <c r="E968" s="15"/>
      <c r="F968" s="15"/>
      <c r="G968" s="15"/>
      <c r="H968" s="15"/>
    </row>
    <row r="969" spans="1:8" ht="15.75" customHeight="1">
      <c r="A969" s="15"/>
      <c r="B969" s="15"/>
      <c r="C969" s="15"/>
      <c r="D969" s="15"/>
      <c r="E969" s="15"/>
      <c r="F969" s="15"/>
      <c r="G969" s="15"/>
      <c r="H969" s="15"/>
    </row>
    <row r="970" spans="1:8" ht="15.75" customHeight="1">
      <c r="A970" s="15"/>
      <c r="B970" s="15"/>
      <c r="C970" s="15"/>
      <c r="D970" s="15"/>
      <c r="E970" s="15"/>
      <c r="F970" s="15"/>
      <c r="G970" s="15"/>
      <c r="H970" s="15"/>
    </row>
    <row r="971" spans="1:8" ht="15.75" customHeight="1">
      <c r="A971" s="15"/>
      <c r="B971" s="15"/>
      <c r="C971" s="15"/>
      <c r="D971" s="15"/>
      <c r="E971" s="15"/>
      <c r="F971" s="15"/>
      <c r="G971" s="15"/>
      <c r="H971" s="15"/>
    </row>
    <row r="972" spans="1:8" ht="15.75" customHeight="1">
      <c r="A972" s="15"/>
      <c r="B972" s="15"/>
      <c r="C972" s="15"/>
      <c r="D972" s="15"/>
      <c r="E972" s="15"/>
      <c r="F972" s="15"/>
      <c r="G972" s="15"/>
      <c r="H972" s="15"/>
    </row>
    <row r="973" spans="1:8" ht="15.75" customHeight="1">
      <c r="A973" s="15"/>
      <c r="B973" s="15"/>
      <c r="C973" s="15"/>
      <c r="D973" s="15"/>
      <c r="E973" s="15"/>
      <c r="F973" s="15"/>
      <c r="G973" s="15"/>
      <c r="H973" s="15"/>
    </row>
    <row r="974" spans="1:8" ht="15.75" customHeight="1">
      <c r="A974" s="15"/>
      <c r="B974" s="15"/>
      <c r="C974" s="15"/>
      <c r="D974" s="15"/>
      <c r="E974" s="15"/>
      <c r="F974" s="15"/>
      <c r="G974" s="15"/>
      <c r="H974" s="15"/>
    </row>
    <row r="975" spans="1:8" ht="15.75" customHeight="1">
      <c r="A975" s="15"/>
      <c r="B975" s="15"/>
      <c r="C975" s="15"/>
      <c r="D975" s="15"/>
      <c r="E975" s="15"/>
      <c r="F975" s="15"/>
      <c r="G975" s="15"/>
      <c r="H975" s="15"/>
    </row>
    <row r="976" spans="1:8" ht="15.75" customHeight="1">
      <c r="A976" s="15"/>
      <c r="B976" s="15"/>
      <c r="C976" s="15"/>
      <c r="D976" s="15"/>
      <c r="E976" s="15"/>
      <c r="F976" s="15"/>
      <c r="G976" s="15"/>
      <c r="H976" s="15"/>
    </row>
    <row r="977" spans="1:8" ht="15.75" customHeight="1">
      <c r="A977" s="15"/>
      <c r="B977" s="15"/>
      <c r="C977" s="15"/>
      <c r="D977" s="15"/>
      <c r="E977" s="15"/>
      <c r="F977" s="15"/>
      <c r="G977" s="15"/>
      <c r="H977" s="15"/>
    </row>
    <row r="978" spans="1:8" ht="15.75" customHeight="1">
      <c r="A978" s="15"/>
      <c r="B978" s="15"/>
      <c r="C978" s="15"/>
      <c r="D978" s="15"/>
      <c r="E978" s="15"/>
      <c r="F978" s="15"/>
      <c r="G978" s="15"/>
      <c r="H978" s="15"/>
    </row>
    <row r="979" spans="1:8" ht="15.75" customHeight="1">
      <c r="A979" s="15"/>
      <c r="B979" s="15"/>
      <c r="C979" s="15"/>
      <c r="D979" s="15"/>
      <c r="E979" s="15"/>
      <c r="F979" s="15"/>
      <c r="G979" s="15"/>
      <c r="H979" s="15"/>
    </row>
    <row r="980" spans="1:8" ht="15.75" customHeight="1">
      <c r="A980" s="15"/>
      <c r="B980" s="15"/>
      <c r="C980" s="15"/>
      <c r="D980" s="15"/>
      <c r="E980" s="15"/>
      <c r="F980" s="15"/>
      <c r="G980" s="15"/>
      <c r="H980" s="15"/>
    </row>
    <row r="981" spans="1:8" ht="15.75" customHeight="1">
      <c r="A981" s="15"/>
      <c r="B981" s="15"/>
      <c r="C981" s="15"/>
      <c r="D981" s="15"/>
      <c r="E981" s="15"/>
      <c r="F981" s="15"/>
      <c r="G981" s="15"/>
      <c r="H981" s="15"/>
    </row>
    <row r="982" spans="1:8" ht="15.75" customHeight="1">
      <c r="A982" s="15"/>
      <c r="B982" s="15"/>
      <c r="C982" s="15"/>
      <c r="D982" s="15"/>
      <c r="E982" s="15"/>
      <c r="F982" s="15"/>
      <c r="G982" s="15"/>
      <c r="H982" s="15"/>
    </row>
    <row r="983" spans="1:8" ht="15.75" customHeight="1">
      <c r="A983" s="15"/>
      <c r="B983" s="15"/>
      <c r="C983" s="15"/>
      <c r="D983" s="15"/>
      <c r="E983" s="15"/>
      <c r="F983" s="15"/>
      <c r="G983" s="15"/>
      <c r="H983" s="15"/>
    </row>
    <row r="984" spans="1:8" ht="15.75" customHeight="1">
      <c r="A984" s="15"/>
      <c r="B984" s="15"/>
      <c r="C984" s="15"/>
      <c r="D984" s="15"/>
      <c r="E984" s="15"/>
      <c r="F984" s="15"/>
      <c r="G984" s="15"/>
      <c r="H984" s="15"/>
    </row>
    <row r="985" spans="1:8" ht="15.75" customHeight="1">
      <c r="A985" s="15"/>
      <c r="B985" s="15"/>
      <c r="C985" s="15"/>
      <c r="D985" s="15"/>
      <c r="E985" s="15"/>
      <c r="F985" s="15"/>
      <c r="G985" s="15"/>
      <c r="H985" s="15"/>
    </row>
    <row r="986" spans="1:8" ht="15.75" customHeight="1">
      <c r="A986" s="15"/>
      <c r="B986" s="15"/>
      <c r="C986" s="15"/>
      <c r="D986" s="15"/>
      <c r="E986" s="15"/>
      <c r="F986" s="15"/>
      <c r="G986" s="15"/>
      <c r="H986" s="15"/>
    </row>
    <row r="987" spans="1:8" ht="15.75" customHeight="1">
      <c r="A987" s="15"/>
      <c r="B987" s="15"/>
      <c r="C987" s="15"/>
      <c r="D987" s="15"/>
      <c r="E987" s="15"/>
      <c r="F987" s="15"/>
      <c r="G987" s="15"/>
      <c r="H987" s="15"/>
    </row>
    <row r="988" spans="1:8" ht="15.75" customHeight="1">
      <c r="A988" s="15"/>
      <c r="B988" s="15"/>
      <c r="C988" s="15"/>
      <c r="D988" s="15"/>
      <c r="E988" s="15"/>
      <c r="F988" s="15"/>
      <c r="G988" s="15"/>
      <c r="H988" s="15"/>
    </row>
    <row r="989" spans="1:8" ht="15.75" customHeight="1">
      <c r="A989" s="15"/>
      <c r="B989" s="15"/>
      <c r="C989" s="15"/>
      <c r="D989" s="15"/>
      <c r="E989" s="15"/>
      <c r="F989" s="15"/>
      <c r="G989" s="15"/>
      <c r="H989" s="15"/>
    </row>
    <row r="990" spans="1:8" ht="15.75" customHeight="1">
      <c r="A990" s="15"/>
      <c r="B990" s="15"/>
      <c r="C990" s="15"/>
      <c r="D990" s="15"/>
      <c r="E990" s="15"/>
      <c r="F990" s="15"/>
      <c r="G990" s="15"/>
      <c r="H990" s="15"/>
    </row>
    <row r="991" spans="1:8" ht="15.75" customHeight="1">
      <c r="A991" s="15"/>
      <c r="B991" s="15"/>
      <c r="C991" s="15"/>
      <c r="D991" s="15"/>
      <c r="E991" s="15"/>
      <c r="F991" s="15"/>
      <c r="G991" s="15"/>
      <c r="H991" s="15"/>
    </row>
    <row r="992" spans="1:8" ht="15.75" customHeight="1">
      <c r="A992" s="15"/>
      <c r="B992" s="15"/>
      <c r="C992" s="15"/>
      <c r="D992" s="15"/>
      <c r="E992" s="15"/>
      <c r="F992" s="15"/>
      <c r="G992" s="15"/>
      <c r="H992" s="15"/>
    </row>
    <row r="993" spans="1:8" ht="15.75" customHeight="1">
      <c r="A993" s="15"/>
      <c r="B993" s="15"/>
      <c r="C993" s="15"/>
      <c r="D993" s="15"/>
      <c r="E993" s="15"/>
      <c r="F993" s="15"/>
      <c r="G993" s="15"/>
      <c r="H993" s="15"/>
    </row>
    <row r="994" spans="1:8" ht="15.75" customHeight="1">
      <c r="A994" s="15"/>
      <c r="B994" s="15"/>
      <c r="C994" s="15"/>
      <c r="D994" s="15"/>
      <c r="E994" s="15"/>
      <c r="F994" s="15"/>
      <c r="G994" s="15"/>
      <c r="H994" s="15"/>
    </row>
    <row r="995" spans="1:8" ht="15.75" customHeight="1">
      <c r="A995" s="15"/>
      <c r="B995" s="15"/>
      <c r="C995" s="15"/>
      <c r="D995" s="15"/>
      <c r="E995" s="15"/>
      <c r="F995" s="15"/>
      <c r="G995" s="15"/>
      <c r="H995" s="15"/>
    </row>
    <row r="996" spans="1:8" ht="15.75" customHeight="1">
      <c r="A996" s="15"/>
      <c r="B996" s="15"/>
      <c r="C996" s="15"/>
      <c r="D996" s="15"/>
      <c r="E996" s="15"/>
      <c r="F996" s="15"/>
      <c r="G996" s="15"/>
      <c r="H996" s="15"/>
    </row>
    <row r="997" spans="1:8" ht="15.75" customHeight="1">
      <c r="A997" s="15"/>
      <c r="B997" s="15"/>
      <c r="C997" s="15"/>
      <c r="D997" s="15"/>
      <c r="E997" s="15"/>
      <c r="F997" s="15"/>
      <c r="G997" s="15"/>
      <c r="H997" s="15"/>
    </row>
  </sheetData>
  <mergeCells count="8">
    <mergeCell ref="A39:E39"/>
    <mergeCell ref="A43:J43"/>
    <mergeCell ref="A48:H48"/>
    <mergeCell ref="A2:I2"/>
    <mergeCell ref="A3:H3"/>
    <mergeCell ref="A5:H5"/>
    <mergeCell ref="A20:F20"/>
    <mergeCell ref="A23:H23"/>
  </mergeCells>
  <pageMargins left="0.511811024" right="0.511811024" top="0.78740157499999996" bottom="0.78740157499999996" header="0" footer="0"/>
  <pageSetup paperSize="9" scale="46"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workbookViewId="0">
      <selection activeCell="H21" sqref="H21"/>
    </sheetView>
  </sheetViews>
  <sheetFormatPr defaultColWidth="14.42578125" defaultRowHeight="15" customHeight="1"/>
  <cols>
    <col min="1" max="1" width="8.7109375" customWidth="1"/>
    <col min="2" max="2" width="70.85546875" customWidth="1"/>
    <col min="3" max="3" width="17.28515625" customWidth="1"/>
    <col min="4" max="4" width="19.85546875" customWidth="1"/>
    <col min="5" max="5" width="14.28515625" customWidth="1"/>
    <col min="6" max="6" width="10.42578125" customWidth="1"/>
    <col min="7" max="7" width="12.5703125" customWidth="1"/>
    <col min="8" max="26" width="8.7109375" customWidth="1"/>
  </cols>
  <sheetData>
    <row r="1" spans="1:7">
      <c r="A1" s="15" t="s">
        <v>30</v>
      </c>
    </row>
    <row r="2" spans="1:7">
      <c r="A2" s="222" t="s">
        <v>580</v>
      </c>
      <c r="B2" s="184"/>
      <c r="C2" s="184"/>
      <c r="D2" s="184"/>
      <c r="E2" s="184"/>
      <c r="F2" s="184"/>
      <c r="G2" s="185"/>
    </row>
    <row r="3" spans="1:7" ht="33.75">
      <c r="A3" s="155" t="s">
        <v>581</v>
      </c>
      <c r="B3" s="150"/>
      <c r="C3" s="5" t="s">
        <v>582</v>
      </c>
      <c r="D3" s="5" t="s">
        <v>583</v>
      </c>
      <c r="E3" s="5" t="s">
        <v>584</v>
      </c>
      <c r="F3" s="5" t="s">
        <v>585</v>
      </c>
      <c r="G3" s="5" t="s">
        <v>586</v>
      </c>
    </row>
    <row r="4" spans="1:7">
      <c r="A4" s="6" t="s">
        <v>587</v>
      </c>
      <c r="B4" s="6" t="str">
        <f>Parametro!B9</f>
        <v>Cozinheira</v>
      </c>
      <c r="C4" s="129">
        <f>Cozinheira!G171</f>
        <v>0</v>
      </c>
      <c r="D4" s="6">
        <v>1</v>
      </c>
      <c r="E4" s="129">
        <f t="shared" ref="E4:E7" si="0">C4*D4</f>
        <v>0</v>
      </c>
      <c r="F4" s="130">
        <f>Cozinheira!E173</f>
        <v>1</v>
      </c>
      <c r="G4" s="129">
        <f t="shared" ref="G4:G7" si="1">E4*F4</f>
        <v>0</v>
      </c>
    </row>
    <row r="5" spans="1:7">
      <c r="A5" s="6" t="s">
        <v>588</v>
      </c>
      <c r="B5" s="6" t="str">
        <f>Parametro!D4</f>
        <v>Auxiliar de cozinha</v>
      </c>
      <c r="C5" s="129">
        <f>'Auxiliar de cozinha'!G171</f>
        <v>0</v>
      </c>
      <c r="D5" s="6">
        <v>1</v>
      </c>
      <c r="E5" s="129">
        <f t="shared" si="0"/>
        <v>0</v>
      </c>
      <c r="F5" s="130">
        <f>'Auxiliar de cozinha'!E173</f>
        <v>2</v>
      </c>
      <c r="G5" s="129">
        <f t="shared" si="1"/>
        <v>0</v>
      </c>
    </row>
    <row r="6" spans="1:7">
      <c r="A6" s="6" t="s">
        <v>589</v>
      </c>
      <c r="B6" s="6" t="str">
        <f>Parametro!G4</f>
        <v>Auxiliar de Manutenção</v>
      </c>
      <c r="C6" s="129">
        <f>'Auxiliar de Manutenção'!G172</f>
        <v>-0.01</v>
      </c>
      <c r="D6" s="6">
        <v>1</v>
      </c>
      <c r="E6" s="129">
        <f t="shared" si="0"/>
        <v>-0.01</v>
      </c>
      <c r="F6" s="130">
        <f>Jardineiro!E174</f>
        <v>1</v>
      </c>
      <c r="G6" s="129">
        <f t="shared" si="1"/>
        <v>-0.01</v>
      </c>
    </row>
    <row r="7" spans="1:7">
      <c r="A7" s="6" t="s">
        <v>590</v>
      </c>
      <c r="B7" s="6" t="str">
        <f>Parametro!J4</f>
        <v>Jardineiro</v>
      </c>
      <c r="C7" s="129">
        <f>Jardineiro!G172</f>
        <v>-0.01</v>
      </c>
      <c r="D7" s="6">
        <v>1</v>
      </c>
      <c r="E7" s="129">
        <f t="shared" si="0"/>
        <v>-0.01</v>
      </c>
      <c r="F7" s="130">
        <f>Jardineiro!E174</f>
        <v>1</v>
      </c>
      <c r="G7" s="129">
        <f t="shared" si="1"/>
        <v>-0.01</v>
      </c>
    </row>
    <row r="8" spans="1:7">
      <c r="A8" s="131" t="s">
        <v>591</v>
      </c>
      <c r="B8" s="132"/>
      <c r="C8" s="132"/>
      <c r="D8" s="132"/>
      <c r="E8" s="133">
        <f t="shared" ref="E8:G8" si="2">SUM(E4:E7)</f>
        <v>-0.02</v>
      </c>
      <c r="F8" s="130">
        <f t="shared" si="2"/>
        <v>5</v>
      </c>
      <c r="G8" s="133">
        <f t="shared" si="2"/>
        <v>-0.02</v>
      </c>
    </row>
    <row r="9" spans="1:7">
      <c r="A9" s="134"/>
      <c r="B9" s="135"/>
      <c r="C9" s="135"/>
      <c r="D9" s="135"/>
      <c r="E9" s="135"/>
      <c r="F9" s="135"/>
      <c r="G9" s="136"/>
    </row>
    <row r="10" spans="1:7">
      <c r="A10" s="222" t="s">
        <v>592</v>
      </c>
      <c r="B10" s="184"/>
      <c r="C10" s="185"/>
      <c r="D10" s="135"/>
      <c r="E10" s="135"/>
      <c r="F10" s="135"/>
      <c r="G10" s="136"/>
    </row>
    <row r="11" spans="1:7">
      <c r="A11" s="137"/>
      <c r="B11" s="138" t="s">
        <v>593</v>
      </c>
      <c r="C11" s="138" t="s">
        <v>594</v>
      </c>
      <c r="D11" s="138" t="s">
        <v>12</v>
      </c>
      <c r="E11" s="138" t="s">
        <v>14</v>
      </c>
      <c r="F11" s="135"/>
      <c r="G11" s="136"/>
    </row>
    <row r="12" spans="1:7">
      <c r="A12" s="6" t="s">
        <v>130</v>
      </c>
      <c r="B12" s="6" t="str">
        <f t="shared" ref="B12:B15" si="3">B4</f>
        <v>Cozinheira</v>
      </c>
      <c r="C12" s="139">
        <f t="shared" ref="C12:C15" si="4">G4</f>
        <v>0</v>
      </c>
      <c r="D12" s="6">
        <v>12</v>
      </c>
      <c r="E12" s="139">
        <f t="shared" ref="E12:E15" si="5">C12*D12</f>
        <v>0</v>
      </c>
    </row>
    <row r="13" spans="1:7">
      <c r="A13" s="6" t="s">
        <v>133</v>
      </c>
      <c r="B13" s="6" t="str">
        <f t="shared" si="3"/>
        <v>Auxiliar de cozinha</v>
      </c>
      <c r="C13" s="139">
        <f t="shared" si="4"/>
        <v>0</v>
      </c>
      <c r="D13" s="6">
        <v>12</v>
      </c>
      <c r="E13" s="139">
        <f t="shared" si="5"/>
        <v>0</v>
      </c>
    </row>
    <row r="14" spans="1:7">
      <c r="A14" s="6" t="s">
        <v>135</v>
      </c>
      <c r="B14" s="6" t="str">
        <f t="shared" si="3"/>
        <v>Auxiliar de Manutenção</v>
      </c>
      <c r="C14" s="139">
        <f t="shared" si="4"/>
        <v>-0.01</v>
      </c>
      <c r="D14" s="6">
        <v>12</v>
      </c>
      <c r="E14" s="139">
        <f t="shared" si="5"/>
        <v>-0.12</v>
      </c>
    </row>
    <row r="15" spans="1:7">
      <c r="A15" s="6" t="s">
        <v>137</v>
      </c>
      <c r="B15" s="6" t="str">
        <f t="shared" si="3"/>
        <v>Jardineiro</v>
      </c>
      <c r="C15" s="139">
        <f t="shared" si="4"/>
        <v>-0.01</v>
      </c>
      <c r="D15" s="6">
        <v>12</v>
      </c>
      <c r="E15" s="139">
        <f t="shared" si="5"/>
        <v>-0.12</v>
      </c>
    </row>
    <row r="16" spans="1:7">
      <c r="A16" s="140"/>
      <c r="B16" s="141" t="s">
        <v>595</v>
      </c>
      <c r="C16" s="142">
        <f>SUM(C12:C15)</f>
        <v>-0.02</v>
      </c>
      <c r="D16" s="143">
        <v>12</v>
      </c>
      <c r="E16" s="142">
        <f>SUM(E12:E15)</f>
        <v>-0.24</v>
      </c>
    </row>
    <row r="17" spans="5:9">
      <c r="E17" s="93"/>
      <c r="I17" s="93"/>
    </row>
    <row r="18" spans="5:9">
      <c r="E18" s="78"/>
    </row>
    <row r="21" spans="5:9" ht="15.75" customHeight="1"/>
    <row r="22" spans="5:9" ht="15.75" customHeight="1"/>
    <row r="23" spans="5:9" ht="15.75" customHeight="1"/>
    <row r="24" spans="5:9" ht="15.75" customHeight="1">
      <c r="E24" s="78"/>
    </row>
    <row r="25" spans="5:9" ht="15.75" customHeight="1">
      <c r="E25" s="78"/>
    </row>
    <row r="26" spans="5:9" ht="15.75" customHeight="1">
      <c r="E26" s="78"/>
    </row>
    <row r="27" spans="5:9" ht="15.75" customHeight="1">
      <c r="E27" s="78"/>
    </row>
    <row r="28" spans="5:9" ht="15.75" customHeight="1">
      <c r="E28" s="78"/>
    </row>
    <row r="29" spans="5:9" ht="15.75" customHeight="1"/>
    <row r="30" spans="5:9" ht="15.75" customHeight="1"/>
    <row r="31" spans="5:9" ht="15.75" customHeight="1"/>
    <row r="32" spans="5: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2:G2"/>
    <mergeCell ref="A3:B3"/>
    <mergeCell ref="A10:C10"/>
  </mergeCells>
  <pageMargins left="0.25" right="0.25" top="0.75" bottom="0.75" header="0" footer="0"/>
  <pageSetup paperSize="9" scale="5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Proposta</vt:lpstr>
      <vt:lpstr>Parametro</vt:lpstr>
      <vt:lpstr>Cozinheira</vt:lpstr>
      <vt:lpstr>Auxiliar de cozinha</vt:lpstr>
      <vt:lpstr>Auxiliar de Manutenção</vt:lpstr>
      <vt:lpstr>Jardineiro</vt:lpstr>
      <vt:lpstr>Uniforme</vt:lpstr>
      <vt:lpstr>Insumos_Cozinheiro e Auxliar</vt:lpstr>
      <vt:lpstr>Insumos_Auxiliar de Manutenção</vt:lpstr>
      <vt:lpstr>Insumos_Jardineiro</vt:lpstr>
      <vt:lpstr>Resumo valores mensais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Fernanda Lima Maciel</dc:creator>
  <cp:lastModifiedBy>DAP</cp:lastModifiedBy>
  <dcterms:created xsi:type="dcterms:W3CDTF">2022-06-10T12:50:49Z</dcterms:created>
  <dcterms:modified xsi:type="dcterms:W3CDTF">2023-06-29T21:23:40Z</dcterms:modified>
</cp:coreProperties>
</file>